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C:\Users\admin\Desktop\★입찰\공항신도시(눈돌마을) 보도 정비공사-건설과\"/>
    </mc:Choice>
  </mc:AlternateContent>
  <xr:revisionPtr revIDLastSave="0" documentId="8_{F4C13067-68BF-4C40-9A84-3B6378777436}" xr6:coauthVersionLast="47" xr6:coauthVersionMax="47" xr10:uidLastSave="{00000000-0000-0000-0000-000000000000}"/>
  <bookViews>
    <workbookView xWindow="28680" yWindow="-120" windowWidth="29040" windowHeight="15720" firstSheet="1" activeTab="1"/>
  </bookViews>
  <sheets>
    <sheet name="갑지" sheetId="3" state="hidden" r:id="rId1"/>
    <sheet name="원가계산 (토목)" sheetId="4" r:id="rId2"/>
    <sheet name="내역서" sheetId="1" r:id="rId3"/>
  </sheets>
  <externalReferences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</externalReferences>
  <definedNames>
    <definedName name="__123Graph_A" localSheetId="1" hidden="1">[1]최적단면!#REF!</definedName>
    <definedName name="__123Graph_A" hidden="1">[1]최적단면!#REF!</definedName>
    <definedName name="__123Graph_B" localSheetId="1" hidden="1">[1]최적단면!#REF!</definedName>
    <definedName name="__123Graph_B" hidden="1">[1]최적단면!#REF!</definedName>
    <definedName name="__123Graph_C" localSheetId="1" hidden="1">[1]최적단면!#REF!</definedName>
    <definedName name="__123Graph_C" hidden="1">[1]최적단면!#REF!</definedName>
    <definedName name="__123Graph_D" localSheetId="1" hidden="1">[1]최적단면!#REF!</definedName>
    <definedName name="__123Graph_D" hidden="1">[1]최적단면!#REF!</definedName>
    <definedName name="__123Graph_E" localSheetId="1" hidden="1">[1]최적단면!#REF!</definedName>
    <definedName name="__123Graph_E" hidden="1">[1]최적단면!#REF!</definedName>
    <definedName name="__123Graph_X" hidden="1">[1]최적단면!$C$88:$C$108</definedName>
    <definedName name="__HSH1" localSheetId="1">#REF!</definedName>
    <definedName name="__HSH1">#REF!</definedName>
    <definedName name="__HSH2" localSheetId="1">#REF!</definedName>
    <definedName name="__HSH2">#REF!</definedName>
    <definedName name="__NP1" localSheetId="1">#REF!</definedName>
    <definedName name="__NP1">#REF!</definedName>
    <definedName name="__NP2" localSheetId="1">#REF!</definedName>
    <definedName name="__NP2">#REF!</definedName>
    <definedName name="__NSH1" localSheetId="1">#REF!</definedName>
    <definedName name="__NSH1">#REF!</definedName>
    <definedName name="__NSH2" localSheetId="1">#REF!</definedName>
    <definedName name="__NSH2">#REF!</definedName>
    <definedName name="_1_0_S" localSheetId="1" hidden="1">'[3]BOX-1510'!#REF!</definedName>
    <definedName name="_1_0_S" hidden="1">'[3]BOX-1510'!#REF!</definedName>
    <definedName name="_1_3__Crite" localSheetId="1">#REF!</definedName>
    <definedName name="_1_3__Crite">#REF!</definedName>
    <definedName name="_2_3__Criteria" localSheetId="1">#REF!</definedName>
    <definedName name="_2_3__Criteria">#REF!</definedName>
    <definedName name="_3_G__Extr" localSheetId="1">#REF!</definedName>
    <definedName name="_3_G__Extr">#REF!</definedName>
    <definedName name="_4_G__Extract" localSheetId="1">#REF!</definedName>
    <definedName name="_4_G__Extract">#REF!</definedName>
    <definedName name="_5_0_S" localSheetId="1" hidden="1">#REF!</definedName>
    <definedName name="_5_0_S" hidden="1">#REF!</definedName>
    <definedName name="_6_3__Crite" localSheetId="1">#REF!</definedName>
    <definedName name="_6_3__Crite">#REF!</definedName>
    <definedName name="_7_3__Criteria" localSheetId="1">#REF!</definedName>
    <definedName name="_7_3__Criteria">#REF!</definedName>
    <definedName name="_8G__Extr" localSheetId="1">#REF!</definedName>
    <definedName name="_8G__Extr">#REF!</definedName>
    <definedName name="_9G__Extract" localSheetId="1">#REF!</definedName>
    <definedName name="_9G__Extract">#REF!</definedName>
    <definedName name="_Fill" localSheetId="1" hidden="1">#REF!</definedName>
    <definedName name="_Fill" hidden="1">#REF!</definedName>
    <definedName name="_xlnm._FilterDatabase" localSheetId="1" hidden="1">#REF!</definedName>
    <definedName name="_xlnm._FilterDatabase" hidden="1">#REF!</definedName>
    <definedName name="_HSH1" localSheetId="1">#REF!</definedName>
    <definedName name="_HSH1">#REF!</definedName>
    <definedName name="_HSH2" localSheetId="1">#REF!</definedName>
    <definedName name="_HSH2">#REF!</definedName>
    <definedName name="_Key1" localSheetId="1" hidden="1">#REF!</definedName>
    <definedName name="_Key1" hidden="1">#REF!</definedName>
    <definedName name="_Key2" localSheetId="1" hidden="1">#REF!</definedName>
    <definedName name="_Key2" hidden="1">#REF!</definedName>
    <definedName name="_NP1" localSheetId="1">#REF!</definedName>
    <definedName name="_NP1">#REF!</definedName>
    <definedName name="_NP2" localSheetId="1">#REF!</definedName>
    <definedName name="_NP2">#REF!</definedName>
    <definedName name="_NSH1" localSheetId="1">#REF!</definedName>
    <definedName name="_NSH1">#REF!</definedName>
    <definedName name="_NSH2" localSheetId="1">#REF!</definedName>
    <definedName name="_NSH2">#REF!</definedName>
    <definedName name="_Order1" hidden="1">255</definedName>
    <definedName name="_Order2" hidden="1">255</definedName>
    <definedName name="_Parse_Out" localSheetId="1" hidden="1">#REF!</definedName>
    <definedName name="_Parse_Out" hidden="1">#REF!</definedName>
    <definedName name="_Regression_Out" hidden="1">[1]최적단면!$Q$86:$V$103</definedName>
    <definedName name="_Regression_X" hidden="1">[1]최적단면!$C$88:$D$108</definedName>
    <definedName name="_Regression_Y" localSheetId="1" hidden="1">[1]최적단면!#REF!</definedName>
    <definedName name="_Regression_Y" hidden="1">[1]최적단면!#REF!</definedName>
    <definedName name="_Sort" localSheetId="1" hidden="1">#REF!</definedName>
    <definedName name="_Sort" hidden="1">#REF!</definedName>
    <definedName name="_Table1_In1" hidden="1">[1]최적단면!$C$88:$C$88</definedName>
    <definedName name="_Table1_Out" hidden="1">[1]최적단면!$C$88:$D$108</definedName>
    <definedName name="AA" localSheetId="1" hidden="1">[5]날개벽수량표!#REF!</definedName>
    <definedName name="AA" hidden="1">[5]날개벽수량표!#REF!</definedName>
    <definedName name="aaaa" hidden="1">{#N/A,#N/A,FALSE,"조골재"}</definedName>
    <definedName name="aaaaa" hidden="1">{#N/A,#N/A,FALSE,"조골재"}</definedName>
    <definedName name="aaaaaaaaaa" hidden="1">{#N/A,#N/A,FALSE,"운반시간"}</definedName>
    <definedName name="aaaae" hidden="1">{#N/A,#N/A,FALSE,"골재소요량";#N/A,#N/A,FALSE,"골재소요량"}</definedName>
    <definedName name="anscount" hidden="1">1</definedName>
    <definedName name="aqwz" hidden="1">{#N/A,#N/A,FALSE,"조골재"}</definedName>
    <definedName name="AS" localSheetId="1" hidden="1">{#N/A,#N/A,FALSE,"표지"}</definedName>
    <definedName name="AS" hidden="1">{#N/A,#N/A,FALSE,"표지"}</definedName>
    <definedName name="asd" hidden="1">{#N/A,#N/A,FALSE,"조골재"}</definedName>
    <definedName name="asdas" hidden="1">{#N/A,#N/A,FALSE,"조골재"}</definedName>
    <definedName name="asdf" hidden="1">{#N/A,#N/A,FALSE,"단가표지"}</definedName>
    <definedName name="ASSFSDF" hidden="1">{#N/A,#N/A,FALSE,"2~8번"}</definedName>
    <definedName name="AW" hidden="1">{#N/A,#N/A,FALSE,"표지목차"}</definedName>
    <definedName name="B1A" localSheetId="1">#REF!</definedName>
    <definedName name="B1A">#REF!</definedName>
    <definedName name="B1WL" localSheetId="1">#REF!</definedName>
    <definedName name="B1WL">#REF!</definedName>
    <definedName name="B1WR" localSheetId="1">#REF!</definedName>
    <definedName name="B1WR">#REF!</definedName>
    <definedName name="B2A" localSheetId="1">#REF!</definedName>
    <definedName name="B2A">#REF!</definedName>
    <definedName name="B2WL" localSheetId="1">#REF!</definedName>
    <definedName name="B2WL">#REF!</definedName>
    <definedName name="B2WR" localSheetId="1">#REF!</definedName>
    <definedName name="B2WR">#REF!</definedName>
    <definedName name="B3A" localSheetId="1">#REF!</definedName>
    <definedName name="B3A">#REF!</definedName>
    <definedName name="B4A" localSheetId="1">#REF!</definedName>
    <definedName name="B4A">#REF!</definedName>
    <definedName name="B5A" localSheetId="1">#REF!</definedName>
    <definedName name="B5A">#REF!</definedName>
    <definedName name="B6A" localSheetId="1">#REF!</definedName>
    <definedName name="B6A">#REF!</definedName>
    <definedName name="B7A" localSheetId="1">#REF!</definedName>
    <definedName name="B7A">#REF!</definedName>
    <definedName name="B8A" localSheetId="1">#REF!</definedName>
    <definedName name="B8A">#REF!</definedName>
    <definedName name="BA" localSheetId="1">#REF!</definedName>
    <definedName name="BA">#REF!</definedName>
    <definedName name="BHU" localSheetId="1">#REF!</definedName>
    <definedName name="BHU">#REF!</definedName>
    <definedName name="BMO" localSheetId="1">#REF!</definedName>
    <definedName name="BMO">#REF!</definedName>
    <definedName name="BSH" localSheetId="1">#REF!</definedName>
    <definedName name="BSH">#REF!</definedName>
    <definedName name="CCC" hidden="1">{#N/A,#N/A,FALSE,"2~8번"}</definedName>
    <definedName name="CF" hidden="1">{#N/A,#N/A,FALSE,"운반시간"}</definedName>
    <definedName name="cfgt" hidden="1">{#N/A,#N/A,FALSE,"단가표지"}</definedName>
    <definedName name="CODE">[6]CODE!$A$3:$L$92</definedName>
    <definedName name="CX" hidden="1">{#N/A,#N/A,FALSE,"2~8번"}</definedName>
    <definedName name="DANGA" localSheetId="1">#REF!,#REF!</definedName>
    <definedName name="DANGA">#REF!,#REF!</definedName>
    <definedName name="_xlnm.Database" localSheetId="1">#REF!</definedName>
    <definedName name="_xlnm.Database">#REF!</definedName>
    <definedName name="DDAASDD" hidden="1">{#N/A,#N/A,FALSE,"부대2"}</definedName>
    <definedName name="decv" hidden="1">{#N/A,#N/A,FALSE,"혼합골재"}</definedName>
    <definedName name="DF" localSheetId="1">#REF!</definedName>
    <definedName name="DF">#REF!</definedName>
    <definedName name="dfa" hidden="1">{#N/A,#N/A,FALSE,"운반시간"}</definedName>
    <definedName name="dfghjkl" hidden="1">{#N/A,#N/A,FALSE,"조골재"}</definedName>
    <definedName name="dhd" localSheetId="1" hidden="1">[7]날개벽수량표!#REF!</definedName>
    <definedName name="dhd" hidden="1">[7]날개벽수량표!#REF!</definedName>
    <definedName name="dns" hidden="1">{#N/A,#N/A,FALSE,"운반시간"}</definedName>
    <definedName name="DPI" localSheetId="1">#REF!</definedName>
    <definedName name="DPI">#REF!</definedName>
    <definedName name="dsaf" hidden="1">{#N/A,#N/A,FALSE,"조골재"}</definedName>
    <definedName name="DSF" hidden="1">{#N/A,#N/A,FALSE,"골재소요량";#N/A,#N/A,FALSE,"골재소요량"}</definedName>
    <definedName name="eadfg" hidden="1">{#N/A,#N/A,FALSE,"혼합골재"}</definedName>
    <definedName name="ee" hidden="1">{#N/A,#N/A,FALSE,"단가표지"}</definedName>
    <definedName name="eee" hidden="1">{#N/A,#N/A,FALSE,"2~8번"}</definedName>
    <definedName name="ergh" hidden="1">{#N/A,#N/A,FALSE,"단가표지"}</definedName>
    <definedName name="f" hidden="1">{#N/A,#N/A,FALSE,"골재소요량";#N/A,#N/A,FALSE,"골재소요량"}</definedName>
    <definedName name="fadfadf" hidden="1">{#N/A,#N/A,FALSE,"골재소요량";#N/A,#N/A,FALSE,"골재소요량"}</definedName>
    <definedName name="fddgf" localSheetId="1" hidden="1">#REF!</definedName>
    <definedName name="fddgf" hidden="1">#REF!</definedName>
    <definedName name="ffff" hidden="1">{#N/A,#N/A,FALSE,"단가표지"}</definedName>
    <definedName name="fyjn" hidden="1">{#N/A,#N/A,FALSE,"단가표지"}</definedName>
    <definedName name="ghj" hidden="1">{#N/A,#N/A,FALSE,"2~8번"}</definedName>
    <definedName name="ghuu" hidden="1">{#N/A,#N/A,FALSE,"골재소요량";#N/A,#N/A,FALSE,"골재소요량"}</definedName>
    <definedName name="grujm" hidden="1">{#N/A,#N/A,FALSE,"2~8번"}</definedName>
    <definedName name="H1L" localSheetId="1">#REF!</definedName>
    <definedName name="H1L">#REF!</definedName>
    <definedName name="H1R" localSheetId="1">#REF!</definedName>
    <definedName name="H1R">#REF!</definedName>
    <definedName name="H1WL" localSheetId="1">#REF!</definedName>
    <definedName name="H1WL">#REF!</definedName>
    <definedName name="H1WR" localSheetId="1">#REF!</definedName>
    <definedName name="H1WR">#REF!</definedName>
    <definedName name="H2L" localSheetId="1">#REF!</definedName>
    <definedName name="H2L">#REF!</definedName>
    <definedName name="H2R" localSheetId="1">#REF!</definedName>
    <definedName name="H2R">#REF!</definedName>
    <definedName name="H2WL" localSheetId="1">#REF!</definedName>
    <definedName name="H2WL">#REF!</definedName>
    <definedName name="H2WR" localSheetId="1">#REF!</definedName>
    <definedName name="H2WR">#REF!</definedName>
    <definedName name="H3L" localSheetId="1">#REF!</definedName>
    <definedName name="H3L">#REF!</definedName>
    <definedName name="H3R" localSheetId="1">#REF!</definedName>
    <definedName name="H3R">#REF!</definedName>
    <definedName name="H3WL" localSheetId="1">#REF!</definedName>
    <definedName name="H3WL">#REF!</definedName>
    <definedName name="H3WR" localSheetId="1">#REF!</definedName>
    <definedName name="H3WR">#REF!</definedName>
    <definedName name="H4L" localSheetId="1">#REF!</definedName>
    <definedName name="H4L">#REF!</definedName>
    <definedName name="H4R" localSheetId="1">#REF!</definedName>
    <definedName name="H4R">#REF!</definedName>
    <definedName name="H5L" localSheetId="1">#REF!</definedName>
    <definedName name="H5L">#REF!</definedName>
    <definedName name="H5R" localSheetId="1">#REF!</definedName>
    <definedName name="H5R">#REF!</definedName>
    <definedName name="H6L" localSheetId="1">#REF!</definedName>
    <definedName name="H6L">#REF!</definedName>
    <definedName name="H6R" localSheetId="1">#REF!</definedName>
    <definedName name="H6R">#REF!</definedName>
    <definedName name="H7L" localSheetId="1">#REF!</definedName>
    <definedName name="H7L">#REF!</definedName>
    <definedName name="H7R" localSheetId="1">#REF!</definedName>
    <definedName name="H7R">#REF!</definedName>
    <definedName name="H9A" localSheetId="1">#REF!</definedName>
    <definedName name="H9A">#REF!</definedName>
    <definedName name="han" localSheetId="1" hidden="1">#REF!</definedName>
    <definedName name="han" hidden="1">#REF!</definedName>
    <definedName name="hkyh" hidden="1">{#N/A,#N/A,FALSE,"운반시간"}</definedName>
    <definedName name="HL" localSheetId="1">#REF!</definedName>
    <definedName name="HL">#REF!</definedName>
    <definedName name="HR" localSheetId="1">#REF!</definedName>
    <definedName name="HR">#REF!</definedName>
    <definedName name="HSH" localSheetId="1">#REF!</definedName>
    <definedName name="HSH">#REF!</definedName>
    <definedName name="HWL" localSheetId="1">#REF!</definedName>
    <definedName name="HWL">#REF!</definedName>
    <definedName name="HWR" localSheetId="1">#REF!</definedName>
    <definedName name="HWR">#REF!</definedName>
    <definedName name="ID" localSheetId="1">#REF!,#REF!</definedName>
    <definedName name="ID">#REF!,#REF!</definedName>
    <definedName name="jhjg" hidden="1">{#N/A,#N/A,FALSE,"단가표지"}</definedName>
    <definedName name="jjj" hidden="1">{#N/A,#N/A,FALSE,"골재소요량";#N/A,#N/A,FALSE,"골재소요량"}</definedName>
    <definedName name="jjjj" hidden="1">{#N/A,#N/A,FALSE,"2~8번"}</definedName>
    <definedName name="jjjjjjj" hidden="1">{#N/A,#N/A,FALSE,"2~8번"}</definedName>
    <definedName name="jk" hidden="1">{#N/A,#N/A,FALSE,"조골재"}</definedName>
    <definedName name="JN" hidden="1">{#N/A,#N/A,FALSE,"운반시간"}</definedName>
    <definedName name="J형측구" hidden="1">{#N/A,#N/A,FALSE,"토공2"}</definedName>
    <definedName name="KA">[8]MOTOR!$B$61:$E$68</definedName>
    <definedName name="KKK" localSheetId="1" hidden="1">[9]날개벽수량표!#REF!</definedName>
    <definedName name="KKK" hidden="1">[9]날개벽수량표!#REF!</definedName>
    <definedName name="KKKK" hidden="1">{#N/A,#N/A,FALSE,"2~8번"}</definedName>
    <definedName name="kkkkk" localSheetId="1" hidden="1">[10]날개벽수량표!#REF!</definedName>
    <definedName name="kkkkk" hidden="1">[10]날개벽수량표!#REF!</definedName>
    <definedName name="KKKKKK" hidden="1">{#N/A,#N/A,FALSE,"골재소요량";#N/A,#N/A,FALSE,"골재소요량"}</definedName>
    <definedName name="KKL" hidden="1">{#N/A,#N/A,FALSE,"조골재"}</definedName>
    <definedName name="KL" hidden="1">{#N/A,#N/A,FALSE,"혼합골재"}</definedName>
    <definedName name="klkkk" localSheetId="1" hidden="1">[11]날개벽수량표!#REF!</definedName>
    <definedName name="klkkk" hidden="1">[11]날개벽수량표!#REF!</definedName>
    <definedName name="KLKLLKLKL" hidden="1">{#N/A,#N/A,FALSE,"2~8번"}</definedName>
    <definedName name="LA" localSheetId="1">#REF!</definedName>
    <definedName name="LA">#REF!</definedName>
    <definedName name="LMO" localSheetId="1">#REF!</definedName>
    <definedName name="LMO">#REF!</definedName>
    <definedName name="lojn" hidden="1">{#N/A,#N/A,FALSE,"표지목차"}</definedName>
    <definedName name="LPI" localSheetId="1">#REF!</definedName>
    <definedName name="LPI">#REF!</definedName>
    <definedName name="LSH" localSheetId="1">#REF!</definedName>
    <definedName name="LSH">#REF!</definedName>
    <definedName name="Macro10" localSheetId="1">[12]!Macro10</definedName>
    <definedName name="Macro10">[12]!Macro10</definedName>
    <definedName name="Macro12" localSheetId="1">[12]!Macro12</definedName>
    <definedName name="Macro12">[12]!Macro12</definedName>
    <definedName name="Macro13" localSheetId="1">[12]!Macro13</definedName>
    <definedName name="Macro13">[12]!Macro13</definedName>
    <definedName name="Macro14" localSheetId="1">[12]!Macro14</definedName>
    <definedName name="Macro14">[12]!Macro14</definedName>
    <definedName name="Macro2" localSheetId="1">[12]!Macro2</definedName>
    <definedName name="Macro2">[12]!Macro2</definedName>
    <definedName name="Macro5" localSheetId="1">[12]!Macro5</definedName>
    <definedName name="Macro5">[12]!Macro5</definedName>
    <definedName name="Macro6" localSheetId="1">[12]!Macro6</definedName>
    <definedName name="Macro6">[12]!Macro6</definedName>
    <definedName name="Macro7" localSheetId="1">[12]!Macro7</definedName>
    <definedName name="Macro7">[12]!Macro7</definedName>
    <definedName name="Macro8" localSheetId="1">[12]!Macro8</definedName>
    <definedName name="Macro8">[12]!Macro8</definedName>
    <definedName name="Macro9" localSheetId="1">[12]!Macro9</definedName>
    <definedName name="Macro9">[12]!Macro9</definedName>
    <definedName name="MG" hidden="1">{#N/A,#N/A,FALSE,"조골재"}</definedName>
    <definedName name="MMMMM" hidden="1">{#N/A,#N/A,FALSE,"운반시간"}</definedName>
    <definedName name="mn" hidden="1">{#N/A,#N/A,FALSE,"조골재"}</definedName>
    <definedName name="MONEY" localSheetId="1">#REF!,#REF!</definedName>
    <definedName name="MONEY">#REF!,#REF!</definedName>
    <definedName name="N1S" localSheetId="1">#REF!</definedName>
    <definedName name="N1S">#REF!</definedName>
    <definedName name="N2S" localSheetId="1">#REF!</definedName>
    <definedName name="N2S">#REF!</definedName>
    <definedName name="N3S" localSheetId="1">#REF!</definedName>
    <definedName name="N3S">#REF!</definedName>
    <definedName name="NDO" localSheetId="1">#REF!</definedName>
    <definedName name="NDO">#REF!</definedName>
    <definedName name="njkkl" hidden="1">{#N/A,#N/A,FALSE,"운반시간"}</definedName>
    <definedName name="nm" hidden="1">{#N/A,#N/A,FALSE,"골재소요량";#N/A,#N/A,FALSE,"골재소요량"}</definedName>
    <definedName name="NPI" localSheetId="1">#REF!</definedName>
    <definedName name="NPI">#REF!</definedName>
    <definedName name="NSH" localSheetId="1">#REF!</definedName>
    <definedName name="NSH">#REF!</definedName>
    <definedName name="NSO" localSheetId="1">#REF!</definedName>
    <definedName name="NSO">#REF!</definedName>
    <definedName name="ooo" localSheetId="1" hidden="1">'[13]6PILE  (돌출)'!#REF!</definedName>
    <definedName name="ooo" hidden="1">'[13]6PILE  (돌출)'!#REF!</definedName>
    <definedName name="OPOPOP" hidden="1">{#N/A,#N/A,FALSE,"2~8번"}</definedName>
    <definedName name="OVERLAY" hidden="1">{#N/A,#N/A,FALSE,"2~8번"}</definedName>
    <definedName name="_xlnm.Print_Area" localSheetId="0">갑지!$A$2:$AZ$23</definedName>
    <definedName name="_xlnm.Print_Area" localSheetId="1">'원가계산 (토목)'!$A$1:$F$41</definedName>
    <definedName name="_xlnm.Print_Titles">#N/A</definedName>
    <definedName name="q" hidden="1">{#N/A,#N/A,FALSE,"골재소요량";#N/A,#N/A,FALSE,"골재소요량"}</definedName>
    <definedName name="Q3WEE" hidden="1">{#N/A,#N/A,FALSE,"조골재"}</definedName>
    <definedName name="qor" hidden="1">[14]실행철강하도!$A$1:$A$4</definedName>
    <definedName name="QQQQQQQQQQQQQQ" localSheetId="1" hidden="1">[15]날개벽수량표!#REF!</definedName>
    <definedName name="QQQQQQQQQQQQQQ" hidden="1">[15]날개벽수량표!#REF!</definedName>
    <definedName name="qw" hidden="1">{#N/A,#N/A,FALSE,"2~8번"}</definedName>
    <definedName name="RD" hidden="1">{#N/A,#N/A,FALSE,"골재소요량";#N/A,#N/A,FALSE,"골재소요량"}</definedName>
    <definedName name="RKS" hidden="1">{#N/A,#N/A,FALSE,"이정표"}</definedName>
    <definedName name="sd" hidden="1">{#N/A,#N/A,FALSE,"전력간선"}</definedName>
    <definedName name="SDCFG\" hidden="1">{#N/A,#N/A,FALSE,"운반시간"}</definedName>
    <definedName name="sdd" hidden="1">{#N/A,#N/A,FALSE,"전력간선"}</definedName>
    <definedName name="sdfa" hidden="1">{#N/A,#N/A,FALSE,"2~8번"}</definedName>
    <definedName name="sdfg" hidden="1">{#N/A,#N/A,FALSE,"2~8번"}</definedName>
    <definedName name="SDS" hidden="1">{#N/A,#N/A,FALSE,"2~8번"}</definedName>
    <definedName name="SF" hidden="1">{#N/A,#N/A,FALSE,"단가표지"}</definedName>
    <definedName name="SK" localSheetId="1">#REF!</definedName>
    <definedName name="SK">#REF!</definedName>
    <definedName name="SKE" localSheetId="1">#REF!</definedName>
    <definedName name="SKE">#REF!</definedName>
    <definedName name="solver_adj" localSheetId="1" hidden="1">#REF!,#REF!</definedName>
    <definedName name="solver_adj" hidden="1">#REF!,#REF!</definedName>
    <definedName name="solver_drv" hidden="1">1</definedName>
    <definedName name="solver_est" hidden="1">1</definedName>
    <definedName name="solver_itr" hidden="1">100</definedName>
    <definedName name="solver_lin" hidden="1">0</definedName>
    <definedName name="solver_num" hidden="1">0</definedName>
    <definedName name="solver_nwt" hidden="1">1</definedName>
    <definedName name="solver_opt" localSheetId="1" hidden="1">#REF!</definedName>
    <definedName name="solver_opt" hidden="1">#REF!</definedName>
    <definedName name="solver_pre" hidden="1">0.000001</definedName>
    <definedName name="solver_scl" hidden="1">0</definedName>
    <definedName name="solver_sho" hidden="1">0</definedName>
    <definedName name="solver_tim" hidden="1">100</definedName>
    <definedName name="solver_tmp" localSheetId="1" hidden="1">#REF!,#REF!</definedName>
    <definedName name="solver_tmp" hidden="1">#REF!,#REF!</definedName>
    <definedName name="solver_tol" hidden="1">0.05</definedName>
    <definedName name="solver_typ" hidden="1">1</definedName>
    <definedName name="solver_val" hidden="1">0</definedName>
    <definedName name="sss" hidden="1">{#N/A,#N/A,FALSE,"전력간선"}</definedName>
    <definedName name="sssss" localSheetId="1" hidden="1">#REF!</definedName>
    <definedName name="sssss" hidden="1">#REF!</definedName>
    <definedName name="SWL" localSheetId="1">#REF!</definedName>
    <definedName name="SWL">#REF!</definedName>
    <definedName name="SWR" localSheetId="1">#REF!</definedName>
    <definedName name="SWR">#REF!</definedName>
    <definedName name="T1S" localSheetId="1">#REF!</definedName>
    <definedName name="T1S">#REF!</definedName>
    <definedName name="T2S" localSheetId="1">#REF!</definedName>
    <definedName name="T2S">#REF!</definedName>
    <definedName name="T3S" localSheetId="1">#REF!</definedName>
    <definedName name="T3S">#REF!</definedName>
    <definedName name="TMO" localSheetId="1">#REF!</definedName>
    <definedName name="TMO">#REF!</definedName>
    <definedName name="TOERJ" hidden="1">{#N/A,#N/A,FALSE,"전력간선"}</definedName>
    <definedName name="TW" localSheetId="1">#REF!</definedName>
    <definedName name="TW">#REF!</definedName>
    <definedName name="TWL" localSheetId="1">#REF!</definedName>
    <definedName name="TWL">#REF!</definedName>
    <definedName name="TWR" localSheetId="1">#REF!</definedName>
    <definedName name="TWR">#REF!</definedName>
    <definedName name="ujhr" hidden="1">{#N/A,#N/A,FALSE,"표지목차"}</definedName>
    <definedName name="U형측구" hidden="1">{#N/A,#N/A,FALSE,"이정표"}</definedName>
    <definedName name="U형측구단위수량" hidden="1">{#N/A,#N/A,FALSE,"단가표지"}</definedName>
    <definedName name="vvv" hidden="1">{#N/A,#N/A,FALSE,"골재소요량";#N/A,#N/A,FALSE,"골재소요량"}</definedName>
    <definedName name="wer" hidden="1">{#N/A,#N/A,FALSE,"골재소요량";#N/A,#N/A,FALSE,"골재소요량"}</definedName>
    <definedName name="wq" hidden="1">{#N/A,#N/A,FALSE,"2~8번"}</definedName>
    <definedName name="wrn.111." hidden="1">{#N/A,#N/A,FALSE,"제목"}</definedName>
    <definedName name="wrn.2번." hidden="1">{#N/A,#N/A,FALSE,"2~8번"}</definedName>
    <definedName name="wrn.97년._.사업계획._.및._.예산지침." localSheetId="1" hidden="1">{#N/A,#N/A,TRUE,"1";#N/A,#N/A,TRUE,"2";#N/A,#N/A,TRUE,"3";#N/A,#N/A,TRUE,"4";#N/A,#N/A,TRUE,"5";#N/A,#N/A,TRUE,"6";#N/A,#N/A,TRUE,"7"}</definedName>
    <definedName name="wrn.97년._.사업계획._.및._.예산지침." hidden="1">{#N/A,#N/A,TRUE,"1";#N/A,#N/A,TRUE,"2";#N/A,#N/A,TRUE,"3";#N/A,#N/A,TRUE,"4";#N/A,#N/A,TRUE,"5";#N/A,#N/A,TRUE,"6";#N/A,#N/A,TRUE,"7"}</definedName>
    <definedName name="wrn.FIII._.HOOK._.UP._.견적서." hidden="1">{#N/A,#N/A,TRUE,"960318-1";#N/A,#N/A,TRUE,"960318-2";#N/A,#N/A,TRUE,"960318-3"}</definedName>
    <definedName name="wrn.골재소요량." hidden="1">{#N/A,#N/A,FALSE,"골재소요량";#N/A,#N/A,FALSE,"골재소요량"}</definedName>
    <definedName name="wrn.교육청." hidden="1">{#N/A,#N/A,FALSE,"전력간선"}</definedName>
    <definedName name="wrn.구조2." hidden="1">{#N/A,#N/A,FALSE,"구조2"}</definedName>
    <definedName name="wrn.단가표지." hidden="1">{#N/A,#N/A,FALSE,"단가표지"}</definedName>
    <definedName name="wrn.배수1." hidden="1">{#N/A,#N/A,FALSE,"배수1"}</definedName>
    <definedName name="wrn.배수2." hidden="1">{#N/A,#N/A,FALSE,"배수2"}</definedName>
    <definedName name="wrn.부대1." hidden="1">{#N/A,#N/A,FALSE,"부대1"}</definedName>
    <definedName name="wrn.부대2." hidden="1">{#N/A,#N/A,FALSE,"부대2"}</definedName>
    <definedName name="wrn.속도." hidden="1">{#N/A,#N/A,FALSE,"속도"}</definedName>
    <definedName name="wrn.연동제." hidden="1">{#N/A,#N/A,TRUE,"총괄"}</definedName>
    <definedName name="wrn.운반시간." hidden="1">{#N/A,#N/A,FALSE,"운반시간"}</definedName>
    <definedName name="wrn.이정표." hidden="1">{#N/A,#N/A,FALSE,"이정표"}</definedName>
    <definedName name="wrn.조골재." hidden="1">{#N/A,#N/A,FALSE,"조골재"}</definedName>
    <definedName name="wrn.토공1." hidden="1">{#N/A,#N/A,FALSE,"구조1"}</definedName>
    <definedName name="wrn.토공2." hidden="1">{#N/A,#N/A,FALSE,"토공2"}</definedName>
    <definedName name="wrn.포장1." hidden="1">{#N/A,#N/A,FALSE,"포장1";#N/A,#N/A,FALSE,"포장1"}</definedName>
    <definedName name="wrn.포장2." hidden="1">{#N/A,#N/A,FALSE,"포장2"}</definedName>
    <definedName name="wrn.표지." localSheetId="1" hidden="1">{#N/A,#N/A,FALSE,"표지"}</definedName>
    <definedName name="wrn.표지." hidden="1">{#N/A,#N/A,FALSE,"표지"}</definedName>
    <definedName name="wrn.표지목차." hidden="1">{#N/A,#N/A,FALSE,"표지목차"}</definedName>
    <definedName name="wrn.혼합골재." hidden="1">{#N/A,#N/A,FALSE,"혼합골재"}</definedName>
    <definedName name="wrnm" hidden="1">{#N/A,#N/A,FALSE,"운반시간"}</definedName>
    <definedName name="WSO" localSheetId="1">#REF!</definedName>
    <definedName name="WSO">#REF!</definedName>
    <definedName name="www" hidden="1">{#N/A,#N/A,FALSE,"단가표지"}</definedName>
    <definedName name="ZZZZ" localSheetId="1" hidden="1">[7]날개벽수량표!#REF!</definedName>
    <definedName name="ZZZZ" hidden="1">[7]날개벽수량표!#REF!</definedName>
    <definedName name="ㄱ" localSheetId="1" hidden="1">#REF!</definedName>
    <definedName name="ㄱ" hidden="1">#REF!</definedName>
    <definedName name="간성" hidden="1">{#N/A,#N/A,FALSE,"전력간선"}</definedName>
    <definedName name="감세공집계" hidden="1">{#N/A,#N/A,FALSE,"이정표"}</definedName>
    <definedName name="갑지8" hidden="1">{#N/A,#N/A,FALSE,"전력간선"}</definedName>
    <definedName name="갑지변경" hidden="1">{#N/A,#N/A,FALSE,"전력간선"}</definedName>
    <definedName name="갑지변경1" hidden="1">{#N/A,#N/A,FALSE,"전력간선"}</definedName>
    <definedName name="갑지변경2" hidden="1">{#N/A,#N/A,FALSE,"전력간선"}</definedName>
    <definedName name="갑지변경3" hidden="1">{#N/A,#N/A,FALSE,"전력간선"}</definedName>
    <definedName name="갑지변경4" hidden="1">{#N/A,#N/A,FALSE,"전력간선"}</definedName>
    <definedName name="갑지변경5" hidden="1">{#N/A,#N/A,FALSE,"전력간선"}</definedName>
    <definedName name="갑지변경6" hidden="1">{#N/A,#N/A,FALSE,"전력간선"}</definedName>
    <definedName name="갑지변경7" hidden="1">{#N/A,#N/A,FALSE,"전력간선"}</definedName>
    <definedName name="갑지변경8" hidden="1">{#N/A,#N/A,FALSE,"전력간선"}</definedName>
    <definedName name="갑지변경9" hidden="1">{#N/A,#N/A,FALSE,"전력간선"}</definedName>
    <definedName name="경비선택" localSheetId="1">#REF!</definedName>
    <definedName name="경비선택">#REF!</definedName>
    <definedName name="계" localSheetId="1">[16]Sheet1!#REF!</definedName>
    <definedName name="계">[16]Sheet1!#REF!</definedName>
    <definedName name="계단" hidden="1">{#N/A,#N/A,FALSE,"단가표지"}</definedName>
    <definedName name="계단1" hidden="1">{#N/A,#N/A,FALSE,"이정표"}</definedName>
    <definedName name="골조단가" localSheetId="1" hidden="1">[17]CTEMCOST!#REF!</definedName>
    <definedName name="골조단가" hidden="1">[17]CTEMCOST!#REF!</definedName>
    <definedName name="공" hidden="1">{#N/A,#N/A,TRUE,"960318-1";#N/A,#N/A,TRUE,"960318-2";#N/A,#N/A,TRUE,"960318-3"}</definedName>
    <definedName name="공1" localSheetId="1">#REF!</definedName>
    <definedName name="공1">#REF!</definedName>
    <definedName name="공10" localSheetId="1">#REF!</definedName>
    <definedName name="공10">#REF!</definedName>
    <definedName name="공11" localSheetId="1">#REF!</definedName>
    <definedName name="공11">#REF!</definedName>
    <definedName name="공12" localSheetId="1">#REF!</definedName>
    <definedName name="공12">#REF!</definedName>
    <definedName name="공13" localSheetId="1">#REF!</definedName>
    <definedName name="공13">#REF!</definedName>
    <definedName name="공14" localSheetId="1">#REF!</definedName>
    <definedName name="공14">#REF!</definedName>
    <definedName name="공15" localSheetId="1">#REF!</definedName>
    <definedName name="공15">#REF!</definedName>
    <definedName name="공16" localSheetId="1">#REF!</definedName>
    <definedName name="공16">#REF!</definedName>
    <definedName name="공17" localSheetId="1">#REF!</definedName>
    <definedName name="공17">#REF!</definedName>
    <definedName name="공2" localSheetId="1">#REF!</definedName>
    <definedName name="공2">#REF!</definedName>
    <definedName name="공3" localSheetId="1">#REF!</definedName>
    <definedName name="공3">#REF!</definedName>
    <definedName name="공4" localSheetId="1">#REF!</definedName>
    <definedName name="공4">#REF!</definedName>
    <definedName name="공5" localSheetId="1">#REF!</definedName>
    <definedName name="공5">#REF!</definedName>
    <definedName name="공6" localSheetId="1">#REF!</definedName>
    <definedName name="공6">#REF!</definedName>
    <definedName name="공7" localSheetId="1">#REF!</definedName>
    <definedName name="공7">#REF!</definedName>
    <definedName name="공8" localSheetId="1">#REF!</definedName>
    <definedName name="공8">#REF!</definedName>
    <definedName name="공9" localSheetId="1">#REF!</definedName>
    <definedName name="공9">#REF!</definedName>
    <definedName name="공A" localSheetId="1">#REF!</definedName>
    <definedName name="공A">#REF!</definedName>
    <definedName name="공B" localSheetId="1">#REF!</definedName>
    <definedName name="공B">#REF!</definedName>
    <definedName name="공C" localSheetId="1">#REF!</definedName>
    <definedName name="공C">#REF!</definedName>
    <definedName name="공D" localSheetId="1">#REF!</definedName>
    <definedName name="공D">#REF!</definedName>
    <definedName name="공E" localSheetId="1">#REF!</definedName>
    <definedName name="공E">#REF!</definedName>
    <definedName name="공F" localSheetId="1">#REF!</definedName>
    <definedName name="공F">#REF!</definedName>
    <definedName name="공G" localSheetId="1">#REF!</definedName>
    <definedName name="공G">#REF!</definedName>
    <definedName name="공H" localSheetId="1">#REF!</definedName>
    <definedName name="공H">#REF!</definedName>
    <definedName name="공I" localSheetId="1">#REF!</definedName>
    <definedName name="공I">#REF!</definedName>
    <definedName name="공J" localSheetId="1">#REF!</definedName>
    <definedName name="공J">#REF!</definedName>
    <definedName name="공K" localSheetId="1">#REF!</definedName>
    <definedName name="공K">#REF!</definedName>
    <definedName name="공L" localSheetId="1">#REF!</definedName>
    <definedName name="공L">#REF!</definedName>
    <definedName name="공M" localSheetId="1">#REF!</definedName>
    <definedName name="공M">#REF!</definedName>
    <definedName name="공N" localSheetId="1">#REF!</definedName>
    <definedName name="공N">#REF!</definedName>
    <definedName name="공O" localSheetId="1">#REF!</definedName>
    <definedName name="공O">#REF!</definedName>
    <definedName name="공P" localSheetId="1">#REF!</definedName>
    <definedName name="공P">#REF!</definedName>
    <definedName name="공Q" localSheetId="1">#REF!</definedName>
    <definedName name="공Q">#REF!</definedName>
    <definedName name="공부" hidden="1">{#N/A,#N/A,TRUE,"960318-1";#N/A,#N/A,TRUE,"960318-2";#N/A,#N/A,TRUE,"960318-3"}</definedName>
    <definedName name="공사" hidden="1">{#N/A,#N/A,TRUE,"960318-1";#N/A,#N/A,TRUE,"960318-2";#N/A,#N/A,TRUE,"960318-3"}</definedName>
    <definedName name="공사1" localSheetId="1">#REF!</definedName>
    <definedName name="공사1">#REF!</definedName>
    <definedName name="공사10" localSheetId="1">#REF!</definedName>
    <definedName name="공사10">#REF!</definedName>
    <definedName name="공사11" localSheetId="1">#REF!</definedName>
    <definedName name="공사11">#REF!</definedName>
    <definedName name="공사12" localSheetId="1">#REF!</definedName>
    <definedName name="공사12">#REF!</definedName>
    <definedName name="공사13" localSheetId="1">#REF!</definedName>
    <definedName name="공사13">#REF!</definedName>
    <definedName name="공사14" localSheetId="1">#REF!</definedName>
    <definedName name="공사14">#REF!</definedName>
    <definedName name="공사15" localSheetId="1">#REF!</definedName>
    <definedName name="공사15">#REF!</definedName>
    <definedName name="공사16" localSheetId="1">#REF!</definedName>
    <definedName name="공사16">#REF!</definedName>
    <definedName name="공사17" localSheetId="1">#REF!</definedName>
    <definedName name="공사17">#REF!</definedName>
    <definedName name="공사2" localSheetId="1">#REF!</definedName>
    <definedName name="공사2">#REF!</definedName>
    <definedName name="공사3" localSheetId="1">#REF!</definedName>
    <definedName name="공사3">#REF!</definedName>
    <definedName name="공사4" localSheetId="1">#REF!</definedName>
    <definedName name="공사4">#REF!</definedName>
    <definedName name="공사5" localSheetId="1">#REF!</definedName>
    <definedName name="공사5">#REF!</definedName>
    <definedName name="공사6" localSheetId="1">#REF!</definedName>
    <definedName name="공사6">#REF!</definedName>
    <definedName name="공사7" localSheetId="1">#REF!</definedName>
    <definedName name="공사7">#REF!</definedName>
    <definedName name="공사8" localSheetId="1">#REF!</definedName>
    <definedName name="공사8">#REF!</definedName>
    <definedName name="공사9" localSheetId="1">#REF!</definedName>
    <definedName name="공사9">#REF!</definedName>
    <definedName name="공사명" localSheetId="1">#REF!</definedName>
    <definedName name="공사명">#REF!</definedName>
    <definedName name="공사요청" hidden="1">{#N/A,#N/A,TRUE,"960318-1";#N/A,#N/A,TRUE,"960318-2";#N/A,#N/A,TRUE,"960318-3"}</definedName>
    <definedName name="공사요청2" hidden="1">{#N/A,#N/A,FALSE,"제목"}</definedName>
    <definedName name="공종" localSheetId="1">#REF!</definedName>
    <definedName name="공종">#REF!</definedName>
    <definedName name="교육" localSheetId="1">'[18]#REF'!#REF!</definedName>
    <definedName name="교육">'[18]#REF'!#REF!</definedName>
    <definedName name="교정" hidden="1">{#N/A,#N/A,FALSE,"전력간선"}</definedName>
    <definedName name="교통" localSheetId="1">#REF!</definedName>
    <definedName name="교통">#REF!</definedName>
    <definedName name="구" localSheetId="1">#REF!</definedName>
    <definedName name="구">#REF!</definedName>
    <definedName name="구구" localSheetId="1">#REF!</definedName>
    <definedName name="구구">#REF!</definedName>
    <definedName name="구구구" localSheetId="1">#REF!</definedName>
    <definedName name="구구구">#REF!</definedName>
    <definedName name="구구구구" localSheetId="1">#REF!</definedName>
    <definedName name="구구구구">#REF!</definedName>
    <definedName name="기Q">"기성세부내역서!$B$89"</definedName>
    <definedName name="기술료" hidden="1">{#N/A,#N/A,TRUE,"1";#N/A,#N/A,TRUE,"2";#N/A,#N/A,TRUE,"3";#N/A,#N/A,TRUE,"4";#N/A,#N/A,TRUE,"5";#N/A,#N/A,TRUE,"6";#N/A,#N/A,TRUE,"7"}</definedName>
    <definedName name="기타적용" localSheetId="1">#REF!</definedName>
    <definedName name="기타적용">#REF!</definedName>
    <definedName name="깨기" localSheetId="1" hidden="1">[7]날개벽수량표!#REF!</definedName>
    <definedName name="깨기" hidden="1">[7]날개벽수량표!#REF!</definedName>
    <definedName name="ㄴㄴㄴ" hidden="1">{#N/A,#N/A,FALSE,"골재소요량";#N/A,#N/A,FALSE,"골재소요량"}</definedName>
    <definedName name="ㄴㅇㄹㄹㄹㄹㄹ" hidden="1">{#N/A,#N/A,FALSE,"전력간선"}</definedName>
    <definedName name="나" hidden="1">{#N/A,#N/A,TRUE,"960318-1";#N/A,#N/A,TRUE,"960318-2";#N/A,#N/A,TRUE,"960318-3"}</definedName>
    <definedName name="남양주시청" hidden="1">{#N/A,#N/A,FALSE,"표지"}</definedName>
    <definedName name="내역" hidden="1">{#N/A,#N/A,FALSE,"운반시간"}</definedName>
    <definedName name="내역서갑지" hidden="1">{#N/A,#N/A,FALSE,"전력간선"}</definedName>
    <definedName name="내역서갑지1" hidden="1">{#N/A,#N/A,FALSE,"전력간선"}</definedName>
    <definedName name="내역서갑지2" hidden="1">{#N/A,#N/A,FALSE,"전력간선"}</definedName>
    <definedName name="내역서갑지3" hidden="1">{#N/A,#N/A,FALSE,"전력간선"}</definedName>
    <definedName name="내역서갑지4" hidden="1">{#N/A,#N/A,FALSE,"전력간선"}</definedName>
    <definedName name="내역서갑지5" hidden="1">{#N/A,#N/A,FALSE,"전력간선"}</definedName>
    <definedName name="내역서갑지6" hidden="1">{#N/A,#N/A,FALSE,"전력간선"}</definedName>
    <definedName name="내역서갑지7" hidden="1">{#N/A,#N/A,FALSE,"전력간선"}</definedName>
    <definedName name="내역서갑지8" hidden="1">{#N/A,#N/A,FALSE,"전력간선"}</definedName>
    <definedName name="내역서갑지9" hidden="1">{#N/A,#N/A,FALSE,"전력간선"}</definedName>
    <definedName name="노무비선택" localSheetId="1">#REF!</definedName>
    <definedName name="노무비선택">#REF!</definedName>
    <definedName name="ㄷ" hidden="1">{#N/A,#N/A,FALSE,"2~8번"}</definedName>
    <definedName name="ㄷㅊ" hidden="1">{#N/A,#N/A,FALSE,"운반시간"}</definedName>
    <definedName name="ㄷㅍ" hidden="1">{#N/A,#N/A,FALSE,"표지목차"}</definedName>
    <definedName name="다리산" hidden="1">{#N/A,#N/A,FALSE,"골재소요량";#N/A,#N/A,FALSE,"골재소요량"}</definedName>
    <definedName name="단가비교표" localSheetId="1">#REF!,#REF!</definedName>
    <definedName name="단가비교표">#REF!,#REF!</definedName>
    <definedName name="대기질측정" localSheetId="1">#REF!</definedName>
    <definedName name="대기질측정">#REF!</definedName>
    <definedName name="대리석포장" hidden="1">{#N/A,#N/A,TRUE,"총괄"}</definedName>
    <definedName name="더" hidden="1">{#N/A,#N/A,FALSE,"운반시간"}</definedName>
    <definedName name="데크" hidden="1">{#N/A,#N/A,FALSE,"전력간선"}</definedName>
    <definedName name="동남" hidden="1">{#N/A,#N/A,FALSE,"표지"}</definedName>
    <definedName name="동시" hidden="1">{#N/A,#N/A,FALSE,"전력간선"}</definedName>
    <definedName name="동식물상" localSheetId="1">#REF!</definedName>
    <definedName name="동식물상">#REF!</definedName>
    <definedName name="동양" localSheetId="1" hidden="1">[19]내역서!#REF!</definedName>
    <definedName name="동양" hidden="1">[19]내역서!#REF!</definedName>
    <definedName name="두" hidden="1">{#N/A,#N/A,FALSE,"단가표지"}</definedName>
    <definedName name="ㄹ" localSheetId="1" hidden="1">#REF!</definedName>
    <definedName name="ㄹ" hidden="1">#REF!</definedName>
    <definedName name="ㄹㄹ" localSheetId="1" hidden="1">#REF!</definedName>
    <definedName name="ㄹㄹ" hidden="1">#REF!</definedName>
    <definedName name="ㄹㄹㄹ" localSheetId="1" hidden="1">#REF!</definedName>
    <definedName name="ㄹㄹㄹ" hidden="1">#REF!</definedName>
    <definedName name="ㄹㄹㄹㄹ" hidden="1">{#N/A,#N/A,FALSE,"단가표지"}</definedName>
    <definedName name="ㄾ" hidden="1">{#N/A,#N/A,FALSE,"운반시간"}</definedName>
    <definedName name="ㅁ1" localSheetId="1">#REF!</definedName>
    <definedName name="ㅁ1">#REF!</definedName>
    <definedName name="ㅁㄴ" hidden="1">{#N/A,#N/A,FALSE,"2~8번"}</definedName>
    <definedName name="ㅁㄴㅇ" hidden="1">{#N/A,#N/A,FALSE,"운반시간"}</definedName>
    <definedName name="ㅁㅁㅁㅁㅁㅁ" localSheetId="1" hidden="1">#REF!</definedName>
    <definedName name="ㅁㅁㅁㅁㅁㅁ" hidden="1">#REF!</definedName>
    <definedName name="ㅁㅇ" hidden="1">{#N/A,#N/A,FALSE,"표지목차"}</definedName>
    <definedName name="묘" hidden="1">{#N/A,#N/A,FALSE,"조골재"}</definedName>
    <definedName name="ㅂㅂ" localSheetId="1" hidden="1">{#N/A,#N/A,FALSE,"표지"}</definedName>
    <definedName name="ㅂㅂ" hidden="1">{#N/A,#N/A,FALSE,"표지"}</definedName>
    <definedName name="ㅂㅂㅂ" hidden="1">{#N/A,#N/A,FALSE,"골재소요량";#N/A,#N/A,FALSE,"골재소요량"}</definedName>
    <definedName name="ㅂㅈ" localSheetId="1" hidden="1">{#N/A,#N/A,TRUE,"1";#N/A,#N/A,TRUE,"2";#N/A,#N/A,TRUE,"3";#N/A,#N/A,TRUE,"4";#N/A,#N/A,TRUE,"5";#N/A,#N/A,TRUE,"6";#N/A,#N/A,TRUE,"7"}</definedName>
    <definedName name="ㅂㅈ" hidden="1">{#N/A,#N/A,TRUE,"1";#N/A,#N/A,TRUE,"2";#N/A,#N/A,TRUE,"3";#N/A,#N/A,TRUE,"4";#N/A,#N/A,TRUE,"5";#N/A,#N/A,TRUE,"6";#N/A,#N/A,TRUE,"7"}</definedName>
    <definedName name="ㅂㅌ" hidden="1">{#N/A,#N/A,FALSE,"혼합골재"}</definedName>
    <definedName name="배수" localSheetId="1" hidden="1">[20]날개벽수량표!#REF!</definedName>
    <definedName name="배수" hidden="1">[20]날개벽수량표!#REF!</definedName>
    <definedName name="배수관동수량집계표" hidden="1">{#N/A,#N/A,FALSE,"2~8번"}</definedName>
    <definedName name="배수토공" localSheetId="1" hidden="1">[21]덕전리!#REF!</definedName>
    <definedName name="배수토공" hidden="1">[21]덕전리!#REF!</definedName>
    <definedName name="뱌" localSheetId="1" hidden="1">[20]날개벽수량표!#REF!</definedName>
    <definedName name="뱌" hidden="1">[20]날개벽수량표!#REF!</definedName>
    <definedName name="번호" localSheetId="1">'[16]Sheet1 (2)'!#REF!</definedName>
    <definedName name="번호">'[16]Sheet1 (2)'!#REF!</definedName>
    <definedName name="보도" hidden="1">{#N/A,#N/A,TRUE,"총괄"}</definedName>
    <definedName name="본선부포장집계표" hidden="1">{#N/A,#N/A,FALSE,"2~8번"}</definedName>
    <definedName name="부" hidden="1">{#N/A,#N/A,FALSE,"2~8번"}</definedName>
    <definedName name="부대공총괄수량집계" hidden="1">{#N/A,#N/A,FALSE,"2~8번"}</definedName>
    <definedName name="비목1" localSheetId="1">#REF!</definedName>
    <definedName name="비목1">#REF!</definedName>
    <definedName name="비목2" localSheetId="1">[22]설계예산서!#REF!</definedName>
    <definedName name="비목2">[22]설계예산서!#REF!</definedName>
    <definedName name="비목3" localSheetId="1">[22]설계예산서!#REF!</definedName>
    <definedName name="비목3">[22]설계예산서!#REF!</definedName>
    <definedName name="비목4" localSheetId="1">[22]설계예산서!#REF!</definedName>
    <definedName name="비목4">[22]설계예산서!#REF!</definedName>
    <definedName name="ㅅㅅㅅㅅ" hidden="1">{#N/A,#N/A,FALSE,"골재소요량";#N/A,#N/A,FALSE,"골재소요량"}</definedName>
    <definedName name="사" localSheetId="1">#REF!</definedName>
    <definedName name="사">#REF!</definedName>
    <definedName name="사사" localSheetId="1">#REF!</definedName>
    <definedName name="사사">#REF!</definedName>
    <definedName name="사사사" localSheetId="1">#REF!</definedName>
    <definedName name="사사사">#REF!</definedName>
    <definedName name="사사사사" localSheetId="1">#REF!</definedName>
    <definedName name="사사사사">#REF!</definedName>
    <definedName name="사업의" localSheetId="1">#REF!</definedName>
    <definedName name="사업의">#REF!</definedName>
    <definedName name="산업" localSheetId="1">#REF!</definedName>
    <definedName name="산업">#REF!</definedName>
    <definedName name="삼" localSheetId="1">#REF!</definedName>
    <definedName name="삼">#REF!</definedName>
    <definedName name="삼삼" localSheetId="1">#REF!</definedName>
    <definedName name="삼삼">#REF!</definedName>
    <definedName name="삼삼삼" localSheetId="1">#REF!</definedName>
    <definedName name="삼삼삼">#REF!</definedName>
    <definedName name="삼삼삼삼" localSheetId="1">#REF!</definedName>
    <definedName name="삼삼삼삼">#REF!</definedName>
    <definedName name="설계" hidden="1">{#N/A,#N/A,FALSE,"전력간선"}</definedName>
    <definedName name="설계설명서2" hidden="1">{#N/A,#N/A,FALSE,"전력간선"}</definedName>
    <definedName name="설계설명서3" hidden="1">{#N/A,#N/A,FALSE,"전력간선"}</definedName>
    <definedName name="설계설명서4" hidden="1">{#N/A,#N/A,FALSE,"전력간선"}</definedName>
    <definedName name="설비" hidden="1">{#N/A,#N/A,TRUE,"960318-1";#N/A,#N/A,TRUE,"960318-2";#N/A,#N/A,TRUE,"960318-3"}</definedName>
    <definedName name="설비1" hidden="1">{#N/A,#N/A,TRUE,"960318-1";#N/A,#N/A,TRUE,"960318-2";#N/A,#N/A,TRUE,"960318-3"}</definedName>
    <definedName name="성도" hidden="1">{#N/A,#N/A,TRUE,"960318-1";#N/A,#N/A,TRUE,"960318-2";#N/A,#N/A,TRUE,"960318-3"}</definedName>
    <definedName name="소음진동" localSheetId="1">#REF!</definedName>
    <definedName name="소음진동">#REF!</definedName>
    <definedName name="소음진동측정" localSheetId="1">#REF!</definedName>
    <definedName name="소음진동측정">#REF!</definedName>
    <definedName name="수리수문" localSheetId="1">#REF!</definedName>
    <definedName name="수리수문">#REF!</definedName>
    <definedName name="수질" localSheetId="1">#REF!</definedName>
    <definedName name="수질">#REF!</definedName>
    <definedName name="수질측정" localSheetId="1">#REF!</definedName>
    <definedName name="수질측정">#REF!</definedName>
    <definedName name="슈" hidden="1">{#N/A,#N/A,FALSE,"2~8번"}</definedName>
    <definedName name="시설물" hidden="1">{#N/A,#N/A,FALSE,"전력간선"}</definedName>
    <definedName name="식재공" hidden="1">{#N/A,#N/A,FALSE,"조골재"}</definedName>
    <definedName name="신화" hidden="1">{#N/A,#N/A,TRUE,"960318-1";#N/A,#N/A,TRUE,"960318-2";#N/A,#N/A,TRUE,"960318-3"}</definedName>
    <definedName name="십" localSheetId="1">#REF!</definedName>
    <definedName name="십">#REF!</definedName>
    <definedName name="십사" localSheetId="1">#REF!</definedName>
    <definedName name="십사">#REF!</definedName>
    <definedName name="십사십사" localSheetId="1">#REF!</definedName>
    <definedName name="십사십사">#REF!</definedName>
    <definedName name="십사십사십사" localSheetId="1">#REF!</definedName>
    <definedName name="십사십사십사">#REF!</definedName>
    <definedName name="십사십사십사십사" localSheetId="1">#REF!</definedName>
    <definedName name="십사십사십사십사">#REF!</definedName>
    <definedName name="십삼" localSheetId="1">#REF!</definedName>
    <definedName name="십삼">#REF!</definedName>
    <definedName name="십삼십삼" localSheetId="1">#REF!</definedName>
    <definedName name="십삼십삼">#REF!</definedName>
    <definedName name="십삼십삼십삼" localSheetId="1">#REF!</definedName>
    <definedName name="십삼십삼십삼">#REF!</definedName>
    <definedName name="십삼십삼십삼십삼" localSheetId="1">#REF!</definedName>
    <definedName name="십삼십삼십삼십삼">#REF!</definedName>
    <definedName name="십십" localSheetId="1">#REF!</definedName>
    <definedName name="십십">#REF!</definedName>
    <definedName name="십십십" localSheetId="1">#REF!</definedName>
    <definedName name="십십십">#REF!</definedName>
    <definedName name="십십십십" localSheetId="1">#REF!</definedName>
    <definedName name="십십십십">#REF!</definedName>
    <definedName name="십오" localSheetId="1">#REF!</definedName>
    <definedName name="십오">#REF!</definedName>
    <definedName name="십오십오" localSheetId="1">#REF!</definedName>
    <definedName name="십오십오">#REF!</definedName>
    <definedName name="십오십오십오" localSheetId="1">#REF!</definedName>
    <definedName name="십오십오십오">#REF!</definedName>
    <definedName name="십오십오십오십오" localSheetId="1">#REF!</definedName>
    <definedName name="십오십오십오십오">#REF!</definedName>
    <definedName name="십육" localSheetId="1">#REF!</definedName>
    <definedName name="십육">#REF!</definedName>
    <definedName name="십육십육" localSheetId="1">#REF!</definedName>
    <definedName name="십육십육">#REF!</definedName>
    <definedName name="십육십육십육" localSheetId="1">#REF!</definedName>
    <definedName name="십육십육십육">#REF!</definedName>
    <definedName name="십육십육십육십육" localSheetId="1">#REF!</definedName>
    <definedName name="십육십육십육십육">#REF!</definedName>
    <definedName name="십이" localSheetId="1">#REF!</definedName>
    <definedName name="십이">#REF!</definedName>
    <definedName name="십이십이" localSheetId="1">#REF!</definedName>
    <definedName name="십이십이">#REF!</definedName>
    <definedName name="십이십이십이" localSheetId="1">#REF!</definedName>
    <definedName name="십이십이십이">#REF!</definedName>
    <definedName name="십이십이십이십이" localSheetId="1">#REF!</definedName>
    <definedName name="십이십이십이십이">#REF!</definedName>
    <definedName name="십일" localSheetId="1">#REF!</definedName>
    <definedName name="십일">#REF!</definedName>
    <definedName name="십일십일" localSheetId="1">#REF!</definedName>
    <definedName name="십일십일">#REF!</definedName>
    <definedName name="십일십일십일" localSheetId="1">#REF!</definedName>
    <definedName name="십일십일십일">#REF!</definedName>
    <definedName name="십일십일십일십일" localSheetId="1">#REF!</definedName>
    <definedName name="십일십일십일십일">#REF!</definedName>
    <definedName name="십칠" localSheetId="1">#REF!</definedName>
    <definedName name="십칠">#REF!</definedName>
    <definedName name="십칠십칠" localSheetId="1">#REF!</definedName>
    <definedName name="십칠십칠">#REF!</definedName>
    <definedName name="십칠십칠십칠" localSheetId="1">#REF!</definedName>
    <definedName name="십칠십칠십칠">#REF!</definedName>
    <definedName name="십칠십칠십칠십칠" localSheetId="1">#REF!</definedName>
    <definedName name="십칠십칠십칠십칠">#REF!</definedName>
    <definedName name="ㅇㄹㄹ" localSheetId="1" hidden="1">#REF!</definedName>
    <definedName name="ㅇㄹㄹ" hidden="1">#REF!</definedName>
    <definedName name="ㅇㄻㅁㅁㅁ" hidden="1">{#N/A,#N/A,FALSE,"이정표"}</definedName>
    <definedName name="ㅇㅇ" localSheetId="1" hidden="1">#REF!</definedName>
    <definedName name="ㅇㅇ" hidden="1">#REF!</definedName>
    <definedName name="ㅇ아아아아아" hidden="1">{#N/A,#N/A,FALSE,"2~8번"}</definedName>
    <definedName name="아" localSheetId="1" hidden="1">#REF!</definedName>
    <definedName name="아" hidden="1">#REF!</definedName>
    <definedName name="아스팔트절단" hidden="1">{#N/A,#N/A,FALSE,"단가표지"}</definedName>
    <definedName name="아아아아" hidden="1">{#N/A,#N/A,FALSE,"조골재"}</definedName>
    <definedName name="악취" localSheetId="1">#REF!</definedName>
    <definedName name="악취">#REF!</definedName>
    <definedName name="암거날개벽" localSheetId="1" hidden="1">[21]덕전리!#REF!</definedName>
    <definedName name="암거날개벽" hidden="1">[21]덕전리!#REF!</definedName>
    <definedName name="암삭제" hidden="1">{#N/A,#N/A,FALSE,"골재소요량";#N/A,#N/A,FALSE,"골재소요량"}</definedName>
    <definedName name="암삭제내역" hidden="1">{#N/A,#N/A,FALSE,"단가표지"}</definedName>
    <definedName name="어" hidden="1">{#N/A,#N/A,FALSE,"조골재"}</definedName>
    <definedName name="어ㅏㅇ" localSheetId="1" hidden="1">[15]날개벽수량표!#REF!</definedName>
    <definedName name="어ㅏㅇ" hidden="1">[15]날개벽수량표!#REF!</definedName>
    <definedName name="업체" localSheetId="1" hidden="1">#REF!</definedName>
    <definedName name="업체" hidden="1">#REF!</definedName>
    <definedName name="영상" hidden="1">{#N/A,#N/A,TRUE,"960318-1";#N/A,#N/A,TRUE,"960318-2";#N/A,#N/A,TRUE,"960318-3"}</definedName>
    <definedName name="영상1" hidden="1">{#N/A,#N/A,TRUE,"960318-1";#N/A,#N/A,TRUE,"960318-2";#N/A,#N/A,TRUE,"960318-3"}</definedName>
    <definedName name="오" localSheetId="1">#REF!</definedName>
    <definedName name="오">#REF!</definedName>
    <definedName name="오오" localSheetId="1">#REF!</definedName>
    <definedName name="오오">#REF!</definedName>
    <definedName name="오오오" localSheetId="1">#REF!</definedName>
    <definedName name="오오오">#REF!</definedName>
    <definedName name="오오오오" localSheetId="1">#REF!</definedName>
    <definedName name="오오오오">#REF!</definedName>
    <definedName name="옹벽단위" localSheetId="1" hidden="1">[23]날개벽수량표!#REF!</definedName>
    <definedName name="옹벽단위" hidden="1">[23]날개벽수량표!#REF!</definedName>
    <definedName name="옹ㅇ벽" localSheetId="1" hidden="1">[23]날개벽수량표!#REF!</definedName>
    <definedName name="옹ㅇ벽" hidden="1">[23]날개벽수량표!#REF!</definedName>
    <definedName name="요약문" localSheetId="1">#REF!</definedName>
    <definedName name="요약문">#REF!</definedName>
    <definedName name="우배수" hidden="1">{#N/A,#N/A,FALSE,"전력간선"}</definedName>
    <definedName name="우웅" hidden="1">{#N/A,#N/A,FALSE,"2~8번"}</definedName>
    <definedName name="운반량집계표" hidden="1">{#N/A,#N/A,FALSE,"전력간선"}</definedName>
    <definedName name="운반집계" hidden="1">{#N/A,#N/A,FALSE,"전력간선"}</definedName>
    <definedName name="운반집계표" hidden="1">{#N/A,#N/A,FALSE,"전력간선"}</definedName>
    <definedName name="원남내역" hidden="1">[24]실행철강하도!$A$1:$A$4</definedName>
    <definedName name="위락경관" localSheetId="1">#REF!</definedName>
    <definedName name="위락경관">#REF!</definedName>
    <definedName name="위생공중보건" localSheetId="1">#REF!</definedName>
    <definedName name="위생공중보건">#REF!</definedName>
    <definedName name="육" localSheetId="1">#REF!</definedName>
    <definedName name="육">#REF!</definedName>
    <definedName name="육상동식물" localSheetId="1">#REF!</definedName>
    <definedName name="육상동식물">#REF!</definedName>
    <definedName name="육수동식물" localSheetId="1">#REF!</definedName>
    <definedName name="육수동식물">#REF!</definedName>
    <definedName name="육육" localSheetId="1">#REF!</definedName>
    <definedName name="육육">#REF!</definedName>
    <definedName name="육육육" localSheetId="1">#REF!</definedName>
    <definedName name="육육육">#REF!</definedName>
    <definedName name="육육육육" localSheetId="1">#REF!</definedName>
    <definedName name="육육육육">#REF!</definedName>
    <definedName name="이" localSheetId="1">#REF!</definedName>
    <definedName name="이">#REF!</definedName>
    <definedName name="이설" hidden="1">{#N/A,#N/A,FALSE,"전력간선"}</definedName>
    <definedName name="이이" localSheetId="1">#REF!</definedName>
    <definedName name="이이">#REF!</definedName>
    <definedName name="이이이" localSheetId="1">#REF!</definedName>
    <definedName name="이이이">#REF!</definedName>
    <definedName name="이이이이" localSheetId="1">#REF!</definedName>
    <definedName name="이이이이">#REF!</definedName>
    <definedName name="인구" localSheetId="1">#REF!</definedName>
    <definedName name="인구">#REF!</definedName>
    <definedName name="일" localSheetId="1">#REF!</definedName>
    <definedName name="일">#REF!</definedName>
    <definedName name="일반부" hidden="1">{#N/A,#N/A,FALSE,"조골재"}</definedName>
    <definedName name="일위" localSheetId="1">#REF!,#REF!</definedName>
    <definedName name="일위">#REF!,#REF!</definedName>
    <definedName name="일일" localSheetId="1">#REF!</definedName>
    <definedName name="일일">#REF!</definedName>
    <definedName name="일일일" localSheetId="1">#REF!</definedName>
    <definedName name="일일일">#REF!</definedName>
    <definedName name="일일일일" localSheetId="1">#REF!</definedName>
    <definedName name="일일일일">#REF!</definedName>
    <definedName name="일조장해" localSheetId="1">#REF!</definedName>
    <definedName name="일조장해">#REF!</definedName>
    <definedName name="임금" localSheetId="1">#REF!</definedName>
    <definedName name="임금">#REF!</definedName>
    <definedName name="임실보조" hidden="1">{#N/A,#N/A,TRUE,"1";#N/A,#N/A,TRUE,"2";#N/A,#N/A,TRUE,"3";#N/A,#N/A,TRUE,"4";#N/A,#N/A,TRUE,"5";#N/A,#N/A,TRUE,"6";#N/A,#N/A,TRUE,"7"}</definedName>
    <definedName name="ㅈㄱ" hidden="1">{#N/A,#N/A,FALSE,"조골재"}</definedName>
    <definedName name="ㅈㅈ" localSheetId="1" hidden="1">#REF!</definedName>
    <definedName name="ㅈㅈ" hidden="1">#REF!</definedName>
    <definedName name="장산교" localSheetId="1">#REF!</definedName>
    <definedName name="장산교">#REF!</definedName>
    <definedName name="재경비21">[25]원가계산서구조조정!$U$14</definedName>
    <definedName name="재경비22">[25]원가계산서구조조정!$U$15</definedName>
    <definedName name="재경비23">[25]원가계산서구조조정!$U$16</definedName>
    <definedName name="재경비24">[25]원가계산서구조조정!$U$17</definedName>
    <definedName name="재경비25">[25]원가계산서구조조정!$U$18</definedName>
    <definedName name="재경비26">[25]원가계산서구조조정!$U$19</definedName>
    <definedName name="재경비27">[25]원가계산서구조조정!$U$20</definedName>
    <definedName name="재경비28">[25]원가계산서구조조정!$U$21</definedName>
    <definedName name="재경비29">[25]원가계산서구조조정!$U$22</definedName>
    <definedName name="재경비30">[25]원가계산서구조조정!$U$23</definedName>
    <definedName name="재경비31">[25]원가계산서구조조정!$U$24</definedName>
    <definedName name="재경비32">[25]원가계산서구조조정!$U$25</definedName>
    <definedName name="재료비선택" localSheetId="1">#REF!</definedName>
    <definedName name="재료비선택">#REF!</definedName>
    <definedName name="저감방안수립" localSheetId="1">#REF!</definedName>
    <definedName name="저감방안수립">#REF!</definedName>
    <definedName name="전기" hidden="1">{#N/A,#N/A,FALSE,"전력간선"}</definedName>
    <definedName name="전파장해" localSheetId="1">#REF!</definedName>
    <definedName name="전파장해">#REF!</definedName>
    <definedName name="조경자재총괄표" hidden="1">{#N/A,#N/A,FALSE,"골재소요량";#N/A,#N/A,FALSE,"골재소요량"}</definedName>
    <definedName name="종합평가" localSheetId="1">#REF!</definedName>
    <definedName name="종합평가">#REF!</definedName>
    <definedName name="주" hidden="1">{#N/A,#N/A,FALSE,"골재소요량";#N/A,#N/A,FALSE,"골재소요량"}</definedName>
    <definedName name="주거" localSheetId="1">#REF!</definedName>
    <definedName name="주거">#REF!</definedName>
    <definedName name="주경기장" hidden="1">{#N/A,#N/A,FALSE,"표지"}</definedName>
    <definedName name="주민의견수렴" localSheetId="1">#REF!</definedName>
    <definedName name="주민의견수렴">#REF!</definedName>
    <definedName name="즈" hidden="1">{#N/A,#N/A,FALSE,"단가표지"}</definedName>
    <definedName name="지형지질" localSheetId="1">#REF!</definedName>
    <definedName name="지형지질">#REF!</definedName>
    <definedName name="집계표" hidden="1">{#N/A,#N/A,FALSE,"전력간선"}</definedName>
    <definedName name="집수정공수량집계표" hidden="1">{#N/A,#N/A,FALSE,"이정표"}</definedName>
    <definedName name="집수정토공" localSheetId="1" hidden="1">[26]날개벽수량표!#REF!</definedName>
    <definedName name="집수정토공" hidden="1">[26]날개벽수량표!#REF!</definedName>
    <definedName name="집행" hidden="1">{#N/A,#N/A,TRUE,"960318-1";#N/A,#N/A,TRUE,"960318-2";#N/A,#N/A,TRUE,"960318-3"}</definedName>
    <definedName name="집행품의" hidden="1">{#N/A,#N/A,TRUE,"960318-1";#N/A,#N/A,TRUE,"960318-2";#N/A,#N/A,TRUE,"960318-3"}</definedName>
    <definedName name="총공사비" hidden="1">{#N/A,#N/A,FALSE,"전력간선"}</definedName>
    <definedName name="총괄" hidden="1">{#N/A,#N/A,TRUE,"총괄"}</definedName>
    <definedName name="측구" hidden="1">{#N/A,#N/A,FALSE,"2~8번"}</definedName>
    <definedName name="칠" localSheetId="1">#REF!</definedName>
    <definedName name="칠">#REF!</definedName>
    <definedName name="칠칠" localSheetId="1">#REF!</definedName>
    <definedName name="칠칠">#REF!</definedName>
    <definedName name="칠칠칠" localSheetId="1">#REF!</definedName>
    <definedName name="칠칠칠">#REF!</definedName>
    <definedName name="칠칠칠칠" localSheetId="1">#REF!</definedName>
    <definedName name="칠칠칠칠">#REF!</definedName>
    <definedName name="ㅋ" hidden="1">{#N/A,#N/A,FALSE,"조골재"}</definedName>
    <definedName name="ㅋㅋ" hidden="1">{#N/A,#N/A,FALSE,"골재소요량";#N/A,#N/A,FALSE,"골재소요량"}</definedName>
    <definedName name="키" hidden="1">{#N/A,#N/A,FALSE,"단가표지"}</definedName>
    <definedName name="ㅌ" hidden="1">{#N/A,#N/A,FALSE,"2~8번"}</definedName>
    <definedName name="ㅌㅌ" hidden="1">{#N/A,#N/A,FALSE,"2~8번"}</definedName>
    <definedName name="터" hidden="1">{#N/A,#N/A,FALSE,"혼합골재"}</definedName>
    <definedName name="테스트" localSheetId="1" hidden="1">#REF!</definedName>
    <definedName name="테스트" hidden="1">#REF!</definedName>
    <definedName name="텨" hidden="1">{#N/A,#N/A,FALSE,"운반시간"}</definedName>
    <definedName name="토" localSheetId="1" hidden="1">#REF!</definedName>
    <definedName name="토" hidden="1">#REF!</definedName>
    <definedName name="토공이수" localSheetId="1" hidden="1">#REF!</definedName>
    <definedName name="토공이수" hidden="1">#REF!</definedName>
    <definedName name="토목설계" hidden="1">{#N/A,#N/A,FALSE,"골재소요량";#N/A,#N/A,FALSE,"골재소요량"}</definedName>
    <definedName name="토목설계1" hidden="1">{#N/A,#N/A,FALSE,"단가표지"}</definedName>
    <definedName name="토목설계2" hidden="1">{#N/A,#N/A,FALSE,"골재소요량";#N/A,#N/A,FALSE,"골재소요량"}</definedName>
    <definedName name="토양" localSheetId="1">#REF!</definedName>
    <definedName name="토양">#REF!</definedName>
    <definedName name="토적표" localSheetId="1" hidden="1">#REF!</definedName>
    <definedName name="토적표" hidden="1">#REF!</definedName>
    <definedName name="토적표01" localSheetId="1" hidden="1">#REF!</definedName>
    <definedName name="토적표01" hidden="1">#REF!</definedName>
    <definedName name="토지이용" localSheetId="1">#REF!</definedName>
    <definedName name="토지이용">#REF!</definedName>
    <definedName name="튜" hidden="1">{#N/A,#N/A,FALSE,"혼합골재"}</definedName>
    <definedName name="ㅍ" hidden="1">{#N/A,#N/A,FALSE,"2~8번"}</definedName>
    <definedName name="ㅍㄴ" hidden="1">{#N/A,#N/A,FALSE,"단가표지"}</definedName>
    <definedName name="ㅍㅍ" hidden="1">{#N/A,#N/A,FALSE,"골재소요량";#N/A,#N/A,FALSE,"골재소요량"}</definedName>
    <definedName name="ㅍㅎ" hidden="1">{#N/A,#N/A,FALSE,"골재소요량";#N/A,#N/A,FALSE,"골재소요량"}</definedName>
    <definedName name="파일" localSheetId="1" hidden="1">#REF!</definedName>
    <definedName name="파일" hidden="1">#REF!</definedName>
    <definedName name="팔" localSheetId="1">#REF!</definedName>
    <definedName name="팔">#REF!</definedName>
    <definedName name="팔팔" localSheetId="1">#REF!</definedName>
    <definedName name="팔팔">#REF!</definedName>
    <definedName name="팔팔팔" localSheetId="1">#REF!</definedName>
    <definedName name="팔팔팔">#REF!</definedName>
    <definedName name="팔팔팔팔" localSheetId="1">#REF!</definedName>
    <definedName name="팔팔팔팔">#REF!</definedName>
    <definedName name="평가대상지역" localSheetId="1">#REF!</definedName>
    <definedName name="평가대상지역">#REF!</definedName>
    <definedName name="폐기공" localSheetId="1" hidden="1">[7]날개벽수량표!#REF!</definedName>
    <definedName name="폐기공" hidden="1">[7]날개벽수량표!#REF!</definedName>
    <definedName name="폐기물" localSheetId="1">#REF!</definedName>
    <definedName name="폐기물">#REF!</definedName>
    <definedName name="폐기물수량산출서" localSheetId="1" hidden="1">#REF!</definedName>
    <definedName name="폐기물수량산출서" hidden="1">#REF!</definedName>
    <definedName name="포장" hidden="1">{#N/A,#N/A,FALSE,"2~8번"}</definedName>
    <definedName name="표지판" hidden="1">{#N/A,#N/A,FALSE,"2~8번"}</definedName>
    <definedName name="ㅎ5" hidden="1">{#N/A,#N/A,FALSE,"골재소요량";#N/A,#N/A,FALSE,"골재소요량"}</definedName>
    <definedName name="ㅎㄱ" hidden="1">{#N/A,#N/A,FALSE,"혼합골재"}</definedName>
    <definedName name="ㅎㅈ" hidden="1">{#N/A,#N/A,FALSE,"단가표지"}</definedName>
    <definedName name="하" hidden="1">{#N/A,#N/A,FALSE,"표지목차"}</definedName>
    <definedName name="하늘" hidden="1">{#N/A,#N/A,FALSE,"전력간선"}</definedName>
    <definedName name="하하" localSheetId="1" hidden="1">[20]날개벽수량표!#REF!</definedName>
    <definedName name="하하" hidden="1">[20]날개벽수량표!#REF!</definedName>
    <definedName name="한" localSheetId="1" hidden="1">#REF!</definedName>
    <definedName name="한" hidden="1">#REF!</definedName>
    <definedName name="한체대1" hidden="1">{#N/A,#N/A,TRUE,"1";#N/A,#N/A,TRUE,"2";#N/A,#N/A,TRUE,"3";#N/A,#N/A,TRUE,"4";#N/A,#N/A,TRUE,"5";#N/A,#N/A,TRUE,"6";#N/A,#N/A,TRUE,"7"}</definedName>
    <definedName name="호호호" hidden="1">{#N/A,#N/A,FALSE,"조골재"}</definedName>
    <definedName name="환경영향요소" localSheetId="1">#REF!</definedName>
    <definedName name="환경영향요소">#REF!</definedName>
    <definedName name="후주" hidden="1">{#N/A,#N/A,FALSE,"조골재"}</definedName>
    <definedName name="휴" hidden="1">{#N/A,#N/A,FALSE,"표지목차"}</definedName>
    <definedName name="ㅏ" hidden="1">{#N/A,#N/A,FALSE,"운반시간"}</definedName>
    <definedName name="ㅏㅏ" hidden="1">{#N/A,#N/A,FALSE,"조골재"}</definedName>
    <definedName name="ㅐㄴ" hidden="1">{#N/A,#N/A,FALSE,"단가표지"}</definedName>
    <definedName name="ㅐㅇ" hidden="1">{#N/A,#N/A,FALSE,"단가표지"}</definedName>
    <definedName name="ㅑ" hidden="1">{#N/A,#N/A,FALSE,"조골재"}</definedName>
    <definedName name="ㅑㅡ" hidden="1">{#N/A,#N/A,FALSE,"단가표지"}</definedName>
    <definedName name="ㅓ7" hidden="1">{#N/A,#N/A,FALSE,"단가표지"}</definedName>
    <definedName name="ㅔ" hidden="1">{#N/A,#N/A,FALSE,"골재소요량";#N/A,#N/A,FALSE,"골재소요량"}</definedName>
    <definedName name="ㅗㅂ" hidden="1">{#N/A,#N/A,FALSE,"단가표지"}</definedName>
    <definedName name="ㅛㅗ" hidden="1">{#N/A,#N/A,FALSE,"운반시간"}</definedName>
    <definedName name="ㅛㅛㅛ" localSheetId="1" hidden="1">[11]날개벽수량표!#REF!</definedName>
    <definedName name="ㅛㅛㅛ" hidden="1">[11]날개벽수량표!#REF!</definedName>
    <definedName name="ㅜ" hidden="1">{#N/A,#N/A,FALSE,"조골재"}</definedName>
    <definedName name="ㅜㅈ" hidden="1">{#N/A,#N/A,FALSE,"2~8번"}</definedName>
    <definedName name="ㅜㅎ" hidden="1">{#N/A,#N/A,FALSE,"골재소요량";#N/A,#N/A,FALSE,"골재소요량"}</definedName>
    <definedName name="ㅜㅜ" hidden="1">{#N/A,#N/A,FALSE,"단가표지"}</definedName>
    <definedName name="ㅡ" hidden="1">{#N/A,#N/A,FALSE,"2~8번"}</definedName>
    <definedName name="ㅡㅂ" hidden="1">{#N/A,#N/A,FALSE,"단가표지"}</definedName>
    <definedName name="ㅡㅗ" hidden="1">{#N/A,#N/A,FALSE,"운반시간"}</definedName>
    <definedName name="ㅣㅁ" hidden="1">{#N/A,#N/A,FALSE,"단가표지"}</definedName>
    <definedName name="ㅣㅇ" hidden="1">{#N/A,#N/A,FALSE,"단가표지"}</definedName>
    <definedName name="ㅣㅐ" hidden="1">{#N/A,#N/A,FALSE,"운반시간"}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E29" i="4" l="1"/>
  <c r="E28" i="4"/>
  <c r="I44" i="4"/>
  <c r="D40" i="4"/>
  <c r="I45" i="4"/>
  <c r="E37" i="4"/>
  <c r="H34" i="4"/>
  <c r="E34" i="4"/>
  <c r="E33" i="4"/>
  <c r="E27" i="4"/>
  <c r="E26" i="4"/>
  <c r="E25" i="4"/>
  <c r="E24" i="4"/>
  <c r="E22" i="4"/>
  <c r="E21" i="4"/>
  <c r="E19" i="4"/>
  <c r="E18" i="4"/>
  <c r="D18" i="4"/>
  <c r="E17" i="4"/>
  <c r="E16" i="4"/>
  <c r="D16" i="4"/>
  <c r="E15" i="4"/>
  <c r="E14" i="4"/>
  <c r="E10" i="4"/>
  <c r="D10" i="4"/>
  <c r="D11" i="4"/>
  <c r="D29" i="4"/>
  <c r="D17" i="4"/>
  <c r="D19" i="4"/>
  <c r="D8" i="4"/>
  <c r="D27" i="4"/>
  <c r="H10" i="4"/>
  <c r="G39" i="3"/>
  <c r="D39" i="3"/>
  <c r="M20" i="3"/>
  <c r="M25" i="3"/>
  <c r="U20" i="3"/>
  <c r="K9" i="3"/>
  <c r="D14" i="4"/>
  <c r="D28" i="4"/>
  <c r="D15" i="4"/>
  <c r="D26" i="4"/>
  <c r="D25" i="4"/>
  <c r="D24" i="4"/>
  <c r="D23" i="4"/>
  <c r="D22" i="4"/>
  <c r="D21" i="4"/>
  <c r="D31" i="4"/>
  <c r="D32" i="4"/>
  <c r="D33" i="4"/>
  <c r="D34" i="4"/>
  <c r="D43" i="4"/>
  <c r="D36" i="4"/>
  <c r="D37" i="4"/>
  <c r="D39" i="4"/>
  <c r="D41" i="4"/>
</calcChain>
</file>

<file path=xl/comments1.xml><?xml version="1.0" encoding="utf-8"?>
<comments xmlns="http://schemas.openxmlformats.org/spreadsheetml/2006/main">
  <authors>
    <author>User</author>
  </authors>
  <commentList>
    <comment ref="D5" authorId="0" shapeId="0">
      <text>
        <r>
          <rPr>
            <b/>
            <sz val="9"/>
            <color indexed="81"/>
            <rFont val="돋움"/>
            <family val="3"/>
            <charset val="129"/>
          </rPr>
          <t>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재료비</t>
        </r>
      </text>
    </comment>
    <comment ref="D9" authorId="0" shapeId="0">
      <text>
        <r>
          <rPr>
            <b/>
            <sz val="9"/>
            <color indexed="81"/>
            <rFont val="돋움"/>
            <family val="3"/>
            <charset val="129"/>
          </rPr>
          <t>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노무비</t>
        </r>
      </text>
    </comment>
    <comment ref="D13" authorId="0" shapeId="0">
      <text>
        <r>
          <rPr>
            <b/>
            <sz val="9"/>
            <color indexed="81"/>
            <rFont val="돋움"/>
            <family val="3"/>
            <charset val="129"/>
          </rPr>
          <t>경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비</t>
        </r>
      </text>
    </comment>
  </commentList>
</comments>
</file>

<file path=xl/sharedStrings.xml><?xml version="1.0" encoding="utf-8"?>
<sst xmlns="http://schemas.openxmlformats.org/spreadsheetml/2006/main" count="611" uniqueCount="333">
  <si>
    <t xml:space="preserve">  A. 콘크리트블럭 하차비</t>
  </si>
  <si>
    <t xml:space="preserve"> 5.03. 규사</t>
  </si>
  <si>
    <t>[기계깨기, 굴삭기 0.7㎥]</t>
  </si>
  <si>
    <t xml:space="preserve">  E. PE 발디딤쇠</t>
  </si>
  <si>
    <t xml:space="preserve">  C. 아스팔트 기층 소규모포설</t>
  </si>
  <si>
    <t xml:space="preserve"> 6.01. PE 이중벽관 및 환봉지지결합형연결구</t>
  </si>
  <si>
    <t>[차도부 : Φ648]</t>
  </si>
  <si>
    <t xml:space="preserve">  F. 관목 전정</t>
  </si>
  <si>
    <t>[B-TYPE, T=8㎝이하]</t>
  </si>
  <si>
    <t xml:space="preserve">  B. 보조기층(인력식)</t>
  </si>
  <si>
    <t xml:space="preserve"> - 일 반 관 리 비</t>
  </si>
  <si>
    <t>[재+직노+산경]*</t>
  </si>
  <si>
    <t xml:space="preserve"> 6.02. 조립식 PC 맨홀</t>
  </si>
  <si>
    <t xml:space="preserve"> 3.01. 아스콘 포장</t>
  </si>
  <si>
    <t>경    비</t>
  </si>
  <si>
    <t xml:space="preserve"> 5.01. 보조기층재</t>
  </si>
  <si>
    <t xml:space="preserve"> 5.04. 보통시멘트</t>
  </si>
  <si>
    <t xml:space="preserve"> - 이          윤</t>
  </si>
  <si>
    <t xml:space="preserve">  D. 조달수수료</t>
  </si>
  <si>
    <t xml:space="preserve">  D. 맨홀 뚜껑 설치</t>
  </si>
  <si>
    <t>[#467]</t>
  </si>
  <si>
    <t>RSC-3, RSC-4</t>
  </si>
  <si>
    <t>[900x1800mm]</t>
  </si>
  <si>
    <t xml:space="preserve">  B. 볼라드</t>
  </si>
  <si>
    <t>[700kg]</t>
  </si>
  <si>
    <t>&lt;◈계-재료비&gt;*</t>
  </si>
  <si>
    <t>금 액</t>
  </si>
  <si>
    <t>[B-TYPE]</t>
  </si>
  <si>
    <t xml:space="preserve">  A. 차선도색(융착식,수동식), 유지보수</t>
  </si>
  <si>
    <t xml:space="preserve"> 1.02. 사토 운반 [토사]</t>
  </si>
  <si>
    <t>2. 배 수 공</t>
  </si>
  <si>
    <t xml:space="preserve">  A. 보차도 경계석-직선구간</t>
  </si>
  <si>
    <t>[1100kg]</t>
  </si>
  <si>
    <t xml:space="preserve">  B. 되메우기 및 다짐</t>
  </si>
  <si>
    <t xml:space="preserve"> 1.03. 폐기물상차</t>
  </si>
  <si>
    <t>공 종 명</t>
  </si>
  <si>
    <t xml:space="preserve"> 2.05. 맨홀 뚜껑 교체</t>
  </si>
  <si>
    <t xml:space="preserve">  A. 터파기</t>
  </si>
  <si>
    <t>[D=200mm]</t>
  </si>
  <si>
    <t>[L=5.0KM]</t>
  </si>
  <si>
    <t>4. 부 대 공</t>
  </si>
  <si>
    <t xml:space="preserve"> 2.01. 토공</t>
  </si>
  <si>
    <t>[1호 상부구체 H=300mm]</t>
  </si>
  <si>
    <t xml:space="preserve"> - 고 용 보 험 료</t>
  </si>
  <si>
    <t>[300mm]</t>
  </si>
  <si>
    <t xml:space="preserve">  C. 천공 및 접합</t>
  </si>
  <si>
    <t xml:space="preserve">  A. 영종대교 통행료</t>
  </si>
  <si>
    <t xml:space="preserve">  A. 보도블록</t>
  </si>
  <si>
    <t xml:space="preserve"> - 품질관리비</t>
  </si>
  <si>
    <t>[1700kg]</t>
  </si>
  <si>
    <t>단 가</t>
  </si>
  <si>
    <t>[도급자관급]</t>
  </si>
  <si>
    <t>(공급가액)*</t>
  </si>
  <si>
    <t>[300x400xH900, 자재 포함]</t>
  </si>
  <si>
    <t xml:space="preserve">  C. 조립식 PC 맨홀 하차비</t>
  </si>
  <si>
    <t xml:space="preserve">  E. 수목보호판 철거</t>
  </si>
  <si>
    <t>◈        계</t>
  </si>
  <si>
    <t xml:space="preserve">  B. 조립식PC맨홀</t>
  </si>
  <si>
    <t>[1호 연직구체 H=750mm]</t>
  </si>
  <si>
    <t>[1550kg]</t>
  </si>
  <si>
    <t>비 고</t>
  </si>
  <si>
    <t>[규격500 미만, B-TYPE]</t>
  </si>
  <si>
    <t xml:space="preserve">  A. PC 빗물받이</t>
  </si>
  <si>
    <t>[폐콘크리트]</t>
  </si>
  <si>
    <t xml:space="preserve"> - 간 접 노 무 비</t>
  </si>
  <si>
    <t xml:space="preserve">  C. 아스팔트포장 절단</t>
  </si>
  <si>
    <t xml:space="preserve"> - 건설기계대여대금보증서</t>
  </si>
  <si>
    <t xml:space="preserve">  B. 폐기물상차</t>
  </si>
  <si>
    <t>1. 토     공</t>
  </si>
  <si>
    <t xml:space="preserve">     산업안전보건관리비 (적용)</t>
  </si>
  <si>
    <t xml:space="preserve"> 6.03. 가로수 보호틀</t>
  </si>
  <si>
    <t xml:space="preserve">  E. 보조기층 (기계시공)</t>
  </si>
  <si>
    <t>[(재+직노+도급자관급/1.1)*율]</t>
  </si>
  <si>
    <t>[#78]</t>
  </si>
  <si>
    <t>[하차비]</t>
  </si>
  <si>
    <t xml:space="preserve">  B. 기층 아스콘</t>
  </si>
  <si>
    <t xml:space="preserve">  C. PE이중벽관 절단</t>
  </si>
  <si>
    <t>◈  공  급  가  액</t>
  </si>
  <si>
    <t>[T=6cm, 투수]</t>
  </si>
  <si>
    <t xml:space="preserve"> 2.02. 우수관공</t>
  </si>
  <si>
    <t>[1015x1015x100mm]</t>
  </si>
  <si>
    <t>[1호 상부구체 H=200mm]</t>
  </si>
  <si>
    <t>단위</t>
  </si>
  <si>
    <t xml:space="preserve">  B. 택코팅</t>
  </si>
  <si>
    <t xml:space="preserve">  C. 조달수수료</t>
  </si>
  <si>
    <t>[굴삭기 0.2㎥]</t>
  </si>
  <si>
    <t>[재료비+직노+간노]*</t>
  </si>
  <si>
    <t xml:space="preserve"> - 기  타   경  비</t>
  </si>
  <si>
    <t>[Ø 900 MM]</t>
  </si>
  <si>
    <t>노 무 비</t>
  </si>
  <si>
    <t>[4호]</t>
  </si>
  <si>
    <t xml:space="preserve"> 1.04. 폐기물 차량 통행료</t>
  </si>
  <si>
    <t>5. 품질관리비</t>
  </si>
  <si>
    <t xml:space="preserve">    환봉지지결합형연결구</t>
  </si>
  <si>
    <t xml:space="preserve"> 5.02. 모래</t>
  </si>
  <si>
    <t>[550kg]</t>
  </si>
  <si>
    <t xml:space="preserve"> 5.01. 품질관리시험비</t>
  </si>
  <si>
    <t xml:space="preserve">  H. 생활 폐기물</t>
  </si>
  <si>
    <t>규 격</t>
  </si>
  <si>
    <t xml:space="preserve"> 4.04. 공사안내표지판</t>
  </si>
  <si>
    <t xml:space="preserve">  B. PE이중벽관 절단</t>
  </si>
  <si>
    <t>[폐아스콘]</t>
  </si>
  <si>
    <t>◈  총  공  사  비</t>
  </si>
  <si>
    <t xml:space="preserve">  A. 수목보호틀 설치</t>
  </si>
  <si>
    <t xml:space="preserve"> 5.08. 보차도경계석(화강석)</t>
  </si>
  <si>
    <t xml:space="preserve"> 5.06. 레미콘</t>
  </si>
  <si>
    <t>[T=7.5cm 이하]</t>
  </si>
  <si>
    <t>[(재+직노)*율]*1.2</t>
  </si>
  <si>
    <t xml:space="preserve"> 2.03. 맨홀공</t>
  </si>
  <si>
    <t xml:space="preserve"> - 연 금 보 험 료</t>
  </si>
  <si>
    <t xml:space="preserve"> - 석 면 분 담 금</t>
  </si>
  <si>
    <t xml:space="preserve">  A. 보도용블럭포장 (소형)</t>
  </si>
  <si>
    <t xml:space="preserve">  B. 조립식 PC 맨홀</t>
  </si>
  <si>
    <t>[1호 하부구체 H=700mm]</t>
  </si>
  <si>
    <t xml:space="preserve">    이경티</t>
  </si>
  <si>
    <t>[본선포장]</t>
  </si>
  <si>
    <t>[T=60mm]</t>
  </si>
  <si>
    <t xml:space="preserve"> 1.01. 기존 구조물 철거</t>
  </si>
  <si>
    <t xml:space="preserve">  A. 레미콘 [25-18-80]</t>
  </si>
  <si>
    <t>[500이하]</t>
  </si>
  <si>
    <t>[D=300mm]</t>
  </si>
  <si>
    <t>[RSC-3 : 75L/A]</t>
  </si>
  <si>
    <t xml:space="preserve">  G. 볼라드 철거</t>
  </si>
  <si>
    <t xml:space="preserve">  A. PE이중벽관 접합 및 부설</t>
  </si>
  <si>
    <t xml:space="preserve"> 6.04. 보도블록</t>
  </si>
  <si>
    <t>[RSC-4 : 30L/A]</t>
  </si>
  <si>
    <t>[직노+간노]*</t>
  </si>
  <si>
    <t>[Ø 1800 MM]</t>
  </si>
  <si>
    <t>수량</t>
  </si>
  <si>
    <t>[혼합폐기물]</t>
  </si>
  <si>
    <t xml:space="preserve">    조립식PC맨홀 (연직구체)</t>
  </si>
  <si>
    <t>[직노]*</t>
  </si>
  <si>
    <t>[1000x1000]</t>
  </si>
  <si>
    <t>[1호 연직구체 H=500mm]</t>
  </si>
  <si>
    <t>[재료비+직노+산경]*</t>
  </si>
  <si>
    <t>[4호 연직구체 H=1250mm]</t>
  </si>
  <si>
    <t xml:space="preserve">  C. 레디믹스 콘크리트 타설</t>
  </si>
  <si>
    <t>[200mm]</t>
  </si>
  <si>
    <t>[4700kg]</t>
  </si>
  <si>
    <t>[4호-고무링]</t>
  </si>
  <si>
    <t>[4호 상부구체 H=250mm]</t>
  </si>
  <si>
    <t xml:space="preserve"> - 부 가 가 치 세</t>
  </si>
  <si>
    <t>[건보료]*</t>
  </si>
  <si>
    <t>0.54%</t>
  </si>
  <si>
    <t xml:space="preserve"> 3.02. 보도블럭 설치</t>
  </si>
  <si>
    <t xml:space="preserve"> - 환 경 보 전 비</t>
  </si>
  <si>
    <t>[장비사용, 무근 소형구조물]</t>
  </si>
  <si>
    <t xml:space="preserve">  C. 사다리</t>
  </si>
  <si>
    <t xml:space="preserve"> - 건 강 보 험 료</t>
  </si>
  <si>
    <t xml:space="preserve">    PE 이중벽관</t>
  </si>
  <si>
    <t xml:space="preserve">  A. 조립식 PC 맨홀</t>
  </si>
  <si>
    <t xml:space="preserve">  D. 천공 및 접합</t>
  </si>
  <si>
    <t>[2500kg]</t>
  </si>
  <si>
    <t>[재+노+경]*</t>
  </si>
  <si>
    <t>◈  직 접 공 사 비</t>
  </si>
  <si>
    <t>재 료 비</t>
  </si>
  <si>
    <t>[기계100%]</t>
  </si>
  <si>
    <t xml:space="preserve">    조립식 PC 맨홀</t>
  </si>
  <si>
    <t xml:space="preserve">  A. 폐기물상차</t>
  </si>
  <si>
    <t xml:space="preserve">  A. 아스팔트 표층 소규모 포설</t>
  </si>
  <si>
    <t xml:space="preserve"> 5.07. 아스콘</t>
  </si>
  <si>
    <t xml:space="preserve">  D. 프라임코팅 (인력식)</t>
  </si>
  <si>
    <t>◈  도 급 공 사 비</t>
  </si>
  <si>
    <t>[6500kg]</t>
  </si>
  <si>
    <t xml:space="preserve"> 4.02. 부대시설물</t>
  </si>
  <si>
    <t>Φ22×300×200mm</t>
  </si>
  <si>
    <t>200x250x1000, 직선</t>
  </si>
  <si>
    <t xml:space="preserve">  A. PE 이중벽관</t>
  </si>
  <si>
    <t xml:space="preserve">    조립식 PC 맨홀 하차비</t>
  </si>
  <si>
    <t>[육상 토사, 기계100%]</t>
  </si>
  <si>
    <t xml:space="preserve">  A. 보호틀</t>
  </si>
  <si>
    <t>[사다리:Φ22mm]</t>
  </si>
  <si>
    <t xml:space="preserve"> 5.05. 아스팔트</t>
  </si>
  <si>
    <t>40kg/대 (포장품)</t>
  </si>
  <si>
    <t>[대형장비:T=30CM미만:기계]</t>
  </si>
  <si>
    <t xml:space="preserve">  A. 표층 아스콘</t>
  </si>
  <si>
    <t>[소규모장비]</t>
  </si>
  <si>
    <t xml:space="preserve">  D. 보도용 블럭 장비사용 철거</t>
  </si>
  <si>
    <t xml:space="preserve"> 3.03. 보차도경계석</t>
  </si>
  <si>
    <t>■ 관 급 자 재</t>
  </si>
  <si>
    <t xml:space="preserve">    맨홀 뚜껑 설치</t>
  </si>
  <si>
    <t xml:space="preserve"> - 퇴직공제부금비</t>
  </si>
  <si>
    <t xml:space="preserve">  A. 구조물 헐기 (무근)</t>
  </si>
  <si>
    <t xml:space="preserve">     산업안전보건관리비 (미적용)</t>
  </si>
  <si>
    <t xml:space="preserve"> 5.02. 품질관리활동비</t>
  </si>
  <si>
    <t xml:space="preserve">  B. PE이중벽관 접합 및 부설</t>
  </si>
  <si>
    <t>[대형, 북인천영업소]</t>
  </si>
  <si>
    <t xml:space="preserve"> 4.05. 하차비</t>
  </si>
  <si>
    <t>[4호 하부구체 H=1000mm]</t>
  </si>
  <si>
    <t xml:space="preserve"> 2.04. 우수받이 및 연결관</t>
  </si>
  <si>
    <t xml:space="preserve">      </t>
  </si>
  <si>
    <t>[1호]</t>
  </si>
  <si>
    <t xml:space="preserve">  C. 폐기물상차</t>
  </si>
  <si>
    <t xml:space="preserve"> - 임금채권부담금</t>
  </si>
  <si>
    <t>1포=25kg</t>
  </si>
  <si>
    <t>3. 포 장 공</t>
  </si>
  <si>
    <t xml:space="preserve"> 4.03. 중기운반</t>
  </si>
  <si>
    <t>[Ø 100~150 mm]</t>
  </si>
  <si>
    <t>[도착도]</t>
  </si>
  <si>
    <t xml:space="preserve">  B. 경계석 하차비 (200x250x1,000)</t>
  </si>
  <si>
    <t xml:space="preserve"> - 건설하도급대금지급보증서발급수수료</t>
  </si>
  <si>
    <t xml:space="preserve">  B. PE이중벽관 이음관</t>
  </si>
  <si>
    <t xml:space="preserve">  B. 레미콘 [25-21-80]</t>
  </si>
  <si>
    <t>[Ø40mm이하]</t>
  </si>
  <si>
    <t>[0.9M 이상]</t>
  </si>
  <si>
    <t>[1호 하부구체 H=600mm]</t>
  </si>
  <si>
    <t xml:space="preserve"> 4.01. 차선도색</t>
  </si>
  <si>
    <t xml:space="preserve"> - 노인장기요양보험료</t>
  </si>
  <si>
    <t xml:space="preserve">  B. 조달수수료</t>
  </si>
  <si>
    <t>[황색-실선]</t>
  </si>
  <si>
    <t>[1호-고무링]</t>
  </si>
  <si>
    <t xml:space="preserve">  A. 조립식PC맨홀</t>
  </si>
  <si>
    <t>합    계</t>
  </si>
  <si>
    <t>[보도부 : 800x800x648]</t>
  </si>
  <si>
    <t xml:space="preserve">    지수단관</t>
  </si>
  <si>
    <t>■ 사 급 자 재</t>
  </si>
  <si>
    <t>[300x200mm]</t>
  </si>
  <si>
    <t xml:space="preserve"> - 산업안전보건관리비</t>
  </si>
  <si>
    <t xml:space="preserve"> - 산 재 보 험 료</t>
  </si>
  <si>
    <t xml:space="preserve">  B. 아스콘포장 깨기</t>
  </si>
  <si>
    <t>◈  순  공  사  비</t>
  </si>
  <si>
    <t xml:space="preserve">    조립식PC맨홀 (하부구체+상판)</t>
  </si>
  <si>
    <t/>
  </si>
  <si>
    <t>◆ 공항신도시(눈돌마을) 보도정비공사 실시설계용역</t>
    <phoneticPr fontId="5" type="noConversion"/>
  </si>
  <si>
    <t>식</t>
    <phoneticPr fontId="5" type="noConversion"/>
  </si>
  <si>
    <t>식</t>
    <phoneticPr fontId="5" type="noConversion"/>
  </si>
  <si>
    <t>%</t>
    <phoneticPr fontId="5" type="noConversion"/>
  </si>
  <si>
    <t>%</t>
    <phoneticPr fontId="5" type="noConversion"/>
  </si>
  <si>
    <t>M3</t>
    <phoneticPr fontId="5" type="noConversion"/>
  </si>
  <si>
    <t>TON</t>
    <phoneticPr fontId="5" type="noConversion"/>
  </si>
  <si>
    <t>회</t>
    <phoneticPr fontId="5" type="noConversion"/>
  </si>
  <si>
    <t>개</t>
    <phoneticPr fontId="5" type="noConversion"/>
  </si>
  <si>
    <t>M</t>
    <phoneticPr fontId="5" type="noConversion"/>
  </si>
  <si>
    <t>M2</t>
    <phoneticPr fontId="5" type="noConversion"/>
  </si>
  <si>
    <t>EA</t>
    <phoneticPr fontId="5" type="noConversion"/>
  </si>
  <si>
    <t>개소</t>
    <phoneticPr fontId="5" type="noConversion"/>
  </si>
  <si>
    <t>개소</t>
    <phoneticPr fontId="5" type="noConversion"/>
  </si>
  <si>
    <t>M3</t>
    <phoneticPr fontId="5" type="noConversion"/>
  </si>
  <si>
    <t>M</t>
    <phoneticPr fontId="5" type="noConversion"/>
  </si>
  <si>
    <t>식</t>
    <phoneticPr fontId="5" type="noConversion"/>
  </si>
  <si>
    <t>M2</t>
    <phoneticPr fontId="5" type="noConversion"/>
  </si>
  <si>
    <t>M</t>
    <phoneticPr fontId="5" type="noConversion"/>
  </si>
  <si>
    <t>EA</t>
    <phoneticPr fontId="5" type="noConversion"/>
  </si>
  <si>
    <t>ton</t>
    <phoneticPr fontId="5" type="noConversion"/>
  </si>
  <si>
    <t>포</t>
    <phoneticPr fontId="5" type="noConversion"/>
  </si>
  <si>
    <t>대</t>
    <phoneticPr fontId="5" type="noConversion"/>
  </si>
  <si>
    <t>D/M</t>
    <phoneticPr fontId="5" type="noConversion"/>
  </si>
  <si>
    <t>내 역 서</t>
    <phoneticPr fontId="5" type="noConversion"/>
  </si>
  <si>
    <t>설   계   서   용   지</t>
    <phoneticPr fontId="5" type="noConversion"/>
  </si>
  <si>
    <t>(갑지)</t>
    <phoneticPr fontId="5" type="noConversion"/>
  </si>
  <si>
    <t>설</t>
  </si>
  <si>
    <t>심</t>
  </si>
  <si>
    <t>팀</t>
    <phoneticPr fontId="5" type="noConversion"/>
  </si>
  <si>
    <t>과</t>
  </si>
  <si>
    <t>계</t>
  </si>
  <si>
    <t>사</t>
  </si>
  <si>
    <t>2026년  08월      일</t>
    <phoneticPr fontId="5" type="noConversion"/>
  </si>
  <si>
    <t>자</t>
  </si>
  <si>
    <t>장</t>
    <phoneticPr fontId="5" type="noConversion"/>
  </si>
  <si>
    <t>장</t>
  </si>
  <si>
    <t>○ 공사명 :</t>
    <phoneticPr fontId="5" type="noConversion"/>
  </si>
  <si>
    <t xml:space="preserve">◎  공 사 위 치 : </t>
    <phoneticPr fontId="5" type="noConversion"/>
  </si>
  <si>
    <t>인천광역시 영종구 공항신도시 (눈돌마을)내 보도</t>
    <phoneticPr fontId="5" type="noConversion"/>
  </si>
  <si>
    <t xml:space="preserve">◎  공 사 개 요 : </t>
    <phoneticPr fontId="5" type="noConversion"/>
  </si>
  <si>
    <t>보도정비공사 1식</t>
    <phoneticPr fontId="5" type="noConversion"/>
  </si>
  <si>
    <t xml:space="preserve">2) 배수공 : 흄관 [600mm] - 4m,  콘크리트암거(1.5x1.2) - 2m,  콘크리트암거(4.0x4.0) - 3.5m,  </t>
    <phoneticPr fontId="5" type="noConversion"/>
  </si>
  <si>
    <t xml:space="preserve">◎  총 공 사 비 : </t>
    <phoneticPr fontId="5" type="noConversion"/>
  </si>
  <si>
    <t>◇ 도 급 공 사 비 :</t>
    <phoneticPr fontId="5" type="noConversion"/>
  </si>
  <si>
    <t>- 공 급 가 액 :</t>
    <phoneticPr fontId="5" type="noConversion"/>
  </si>
  <si>
    <t>- 부가가치세 :</t>
    <phoneticPr fontId="5" type="noConversion"/>
  </si>
  <si>
    <t>- 폐기물처리 :</t>
    <phoneticPr fontId="5" type="noConversion"/>
  </si>
  <si>
    <t>◇ 관 급 자 재 대 :</t>
    <phoneticPr fontId="5" type="noConversion"/>
  </si>
  <si>
    <t>공 사 원 가 계 산 서</t>
    <phoneticPr fontId="19" type="noConversion"/>
  </si>
  <si>
    <t>공 사 명 :</t>
    <phoneticPr fontId="19" type="noConversion"/>
  </si>
  <si>
    <t>공항신도시(눈돌마을) 보도정비공사</t>
    <phoneticPr fontId="5" type="noConversion"/>
  </si>
  <si>
    <t xml:space="preserve">비                                 목 </t>
    <phoneticPr fontId="19" type="noConversion"/>
  </si>
  <si>
    <t>금                   액</t>
    <phoneticPr fontId="19" type="noConversion"/>
  </si>
  <si>
    <t>구             성             비</t>
    <phoneticPr fontId="19" type="noConversion"/>
  </si>
  <si>
    <t xml:space="preserve">비                     고 </t>
    <phoneticPr fontId="19" type="noConversion"/>
  </si>
  <si>
    <t>순   공   사   원   가</t>
    <phoneticPr fontId="19" type="noConversion"/>
  </si>
  <si>
    <t>재료비</t>
    <phoneticPr fontId="19" type="noConversion"/>
  </si>
  <si>
    <t>직  접  재  료  비</t>
    <phoneticPr fontId="19" type="noConversion"/>
  </si>
  <si>
    <t>간  접  재  료  비</t>
    <phoneticPr fontId="19" type="noConversion"/>
  </si>
  <si>
    <t>작업설, 부산물(△ )</t>
    <phoneticPr fontId="19" type="noConversion"/>
  </si>
  <si>
    <t>[ 소             계 ]</t>
    <phoneticPr fontId="19" type="noConversion"/>
  </si>
  <si>
    <t>예정금액 = 추정가격 + 부가가치세 + 관급자재대</t>
    <phoneticPr fontId="26" type="noConversion"/>
  </si>
  <si>
    <t>노무비</t>
    <phoneticPr fontId="19" type="noConversion"/>
  </si>
  <si>
    <t>직  접  노  무  비</t>
    <phoneticPr fontId="19" type="noConversion"/>
  </si>
  <si>
    <t>간  접  노  무  비</t>
    <phoneticPr fontId="19" type="noConversion"/>
  </si>
  <si>
    <t>[  소             계  ]</t>
    <phoneticPr fontId="19" type="noConversion"/>
  </si>
  <si>
    <t>경      비</t>
    <phoneticPr fontId="19" type="noConversion"/>
  </si>
  <si>
    <t>운        반        비</t>
    <phoneticPr fontId="19" type="noConversion"/>
  </si>
  <si>
    <t>예정가격 = 추정가격 + 부가가치세</t>
    <phoneticPr fontId="26" type="noConversion"/>
  </si>
  <si>
    <t>기 계 경 비</t>
    <phoneticPr fontId="5" type="noConversion"/>
  </si>
  <si>
    <t xml:space="preserve">산  재   보   험  료 </t>
    <phoneticPr fontId="19" type="noConversion"/>
  </si>
  <si>
    <t xml:space="preserve">고  용   보   험  료 </t>
    <phoneticPr fontId="19" type="noConversion"/>
  </si>
  <si>
    <t>퇴 직 공 제 부 금 비</t>
    <phoneticPr fontId="19" type="noConversion"/>
  </si>
  <si>
    <t>1억이상[추정금액]</t>
    <phoneticPr fontId="19" type="noConversion"/>
  </si>
  <si>
    <t>추정금액 = 추정가격 + 부가가치세 + 관급자재대</t>
    <phoneticPr fontId="26" type="noConversion"/>
  </si>
  <si>
    <t xml:space="preserve">건  강   보   험  료 </t>
    <phoneticPr fontId="19" type="noConversion"/>
  </si>
  <si>
    <t>1개월이상</t>
    <phoneticPr fontId="26" type="noConversion"/>
  </si>
  <si>
    <t xml:space="preserve">연  금   보   험  료 </t>
    <phoneticPr fontId="19" type="noConversion"/>
  </si>
  <si>
    <t>노인장기요양보험료</t>
    <phoneticPr fontId="19" type="noConversion"/>
  </si>
  <si>
    <t>공사이행보증수수료</t>
    <phoneticPr fontId="19" type="noConversion"/>
  </si>
  <si>
    <t>300억이상[추정가격]</t>
    <phoneticPr fontId="26" type="noConversion"/>
  </si>
  <si>
    <t>건설하도급대금지급보증서
발급수수료</t>
    <phoneticPr fontId="19" type="noConversion"/>
  </si>
  <si>
    <t>50억미만[추정가격]</t>
    <phoneticPr fontId="19" type="noConversion"/>
  </si>
  <si>
    <t>추정가격 = 공사원가</t>
    <phoneticPr fontId="26" type="noConversion"/>
  </si>
  <si>
    <t>건설기계대여금지급보증서
발급수수료</t>
    <phoneticPr fontId="19" type="noConversion"/>
  </si>
  <si>
    <t>산업안전보건관리비</t>
    <phoneticPr fontId="19" type="noConversion"/>
  </si>
  <si>
    <t>*도급자관급포함시:ⓐ와ⓑ비교후적은금액적용(총괄기준)</t>
    <phoneticPr fontId="19" type="noConversion"/>
  </si>
  <si>
    <t>4천이상[총공사금액]</t>
    <phoneticPr fontId="26" type="noConversion"/>
  </si>
  <si>
    <t>ⓐ,[직재+직노+도급자관급]</t>
    <phoneticPr fontId="19" type="noConversion"/>
  </si>
  <si>
    <t>ⓑ,ⓐ의1.2배</t>
    <phoneticPr fontId="19" type="noConversion"/>
  </si>
  <si>
    <t>기    타      경    비</t>
    <phoneticPr fontId="19" type="noConversion"/>
  </si>
  <si>
    <t>환경보전비</t>
    <phoneticPr fontId="19" type="noConversion"/>
  </si>
  <si>
    <t>석 면 분 담 금</t>
    <phoneticPr fontId="5" type="noConversion"/>
  </si>
  <si>
    <t>임금채권부담금</t>
    <phoneticPr fontId="5" type="noConversion"/>
  </si>
  <si>
    <t>품질관리비</t>
    <phoneticPr fontId="5" type="noConversion"/>
  </si>
  <si>
    <t>[ 소                계 ]</t>
    <phoneticPr fontId="19" type="noConversion"/>
  </si>
  <si>
    <t>계</t>
    <phoneticPr fontId="19" type="noConversion"/>
  </si>
  <si>
    <t>일     반     관     리     비</t>
    <phoneticPr fontId="19" type="noConversion"/>
  </si>
  <si>
    <t>이                 윤</t>
    <phoneticPr fontId="19" type="noConversion"/>
  </si>
  <si>
    <t>천원이하절삭</t>
    <phoneticPr fontId="26" type="noConversion"/>
  </si>
  <si>
    <t>공급가액</t>
    <phoneticPr fontId="19" type="noConversion"/>
  </si>
  <si>
    <t>부가가치세</t>
    <phoneticPr fontId="19" type="noConversion"/>
  </si>
  <si>
    <t>폐기물처리비</t>
    <phoneticPr fontId="19" type="noConversion"/>
  </si>
  <si>
    <t>도급액</t>
    <phoneticPr fontId="19" type="noConversion"/>
  </si>
  <si>
    <t>관급자재대</t>
    <phoneticPr fontId="19" type="noConversion"/>
  </si>
  <si>
    <t>총공사비</t>
    <phoneticPr fontId="19" type="noConversion"/>
  </si>
  <si>
    <t>도급자관급</t>
    <phoneticPr fontId="26" type="noConversion"/>
  </si>
  <si>
    <t>관급자관급</t>
    <phoneticPr fontId="26" type="noConversion"/>
  </si>
  <si>
    <t>계</t>
    <phoneticPr fontId="2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</si>
</sst>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2">
    <numFmt numFmtId="41" formatCode="_-* #,##0_-;\-* #,##0_-;_-* &quot;-&quot;_-;_-@_-"/>
    <numFmt numFmtId="43" formatCode="_-* #,##0.00_-;\-* #,##0.00_-;_-* &quot;-&quot;??_-;_-@_-"/>
    <numFmt numFmtId="177" formatCode="_(* #,##0.00_);_(* \(#,##0.00\);_(* &quot;-&quot;??_);_(@_)"/>
    <numFmt numFmtId="179" formatCode="General;\-General\,&quot;&quot;;@"/>
    <numFmt numFmtId="181" formatCode="#,###;\-#,###;&quot;&quot;;@"/>
    <numFmt numFmtId="183" formatCode="&quot;금 &quot;#,#00&quot;원&quot;"/>
    <numFmt numFmtId="184" formatCode="_(* #,##0_);_(* \(#,##0\);_(* &quot;-&quot;??_);_(@_)"/>
    <numFmt numFmtId="185" formatCode="&quot;(&quot;&quot;₩&quot;\ #,#00&quot;)&quot;"/>
    <numFmt numFmtId="186" formatCode="yyyy&quot;년&quot;\ m&quot;월&quot;\ d&quot;일&quot;;@"/>
    <numFmt numFmtId="187" formatCode="0.000"/>
    <numFmt numFmtId="188" formatCode="0.0%"/>
    <numFmt numFmtId="189" formatCode="_-* #,##0_-;\-* #,##0_-;_-* &quot;-&quot;??_-;_-@_-"/>
  </numFmts>
  <fonts count="37" x14ac:knownFonts="1">
    <font>
      <sz val="8"/>
      <color indexed="8"/>
      <name val="굴림"/>
      <family val="3"/>
      <charset val="129"/>
    </font>
    <font>
      <sz val="8"/>
      <color indexed="8"/>
      <name val="굴림"/>
      <family val="3"/>
      <charset val="129"/>
    </font>
    <font>
      <sz val="10"/>
      <color indexed="10"/>
      <name val="나눔고딕"/>
      <charset val="129"/>
    </font>
    <font>
      <b/>
      <sz val="10"/>
      <color indexed="8"/>
      <name val="나눔고딕"/>
      <charset val="129"/>
    </font>
    <font>
      <sz val="10"/>
      <color indexed="8"/>
      <name val="나눔고딕"/>
      <charset val="129"/>
    </font>
    <font>
      <sz val="8"/>
      <name val="굴림"/>
      <family val="3"/>
      <charset val="129"/>
    </font>
    <font>
      <b/>
      <sz val="16"/>
      <color indexed="8"/>
      <name val="나눔고딕"/>
      <charset val="129"/>
    </font>
    <font>
      <sz val="8"/>
      <color indexed="8"/>
      <name val="나눔고딕"/>
      <charset val="129"/>
    </font>
    <font>
      <sz val="10"/>
      <name val="Arial"/>
      <family val="2"/>
    </font>
    <font>
      <b/>
      <sz val="20"/>
      <color indexed="8"/>
      <name val="나눔고딕"/>
      <charset val="129"/>
    </font>
    <font>
      <sz val="12"/>
      <color indexed="8"/>
      <name val="나눔고딕"/>
      <charset val="129"/>
    </font>
    <font>
      <sz val="10"/>
      <color indexed="8"/>
      <name val="굴림체"/>
      <family val="3"/>
      <charset val="129"/>
    </font>
    <font>
      <b/>
      <sz val="12"/>
      <color indexed="8"/>
      <name val="나눔고딕"/>
      <charset val="129"/>
    </font>
    <font>
      <b/>
      <sz val="14"/>
      <color indexed="8"/>
      <name val="나눔고딕"/>
      <charset val="129"/>
    </font>
    <font>
      <sz val="11"/>
      <color indexed="8"/>
      <name val="나눔고딕"/>
      <charset val="129"/>
    </font>
    <font>
      <b/>
      <sz val="11"/>
      <color indexed="8"/>
      <name val="나눔고딕"/>
      <charset val="129"/>
    </font>
    <font>
      <sz val="10"/>
      <color indexed="8"/>
      <name val="굴림"/>
      <family val="3"/>
      <charset val="129"/>
    </font>
    <font>
      <sz val="11"/>
      <name val="돋움"/>
      <family val="3"/>
      <charset val="129"/>
    </font>
    <font>
      <b/>
      <u/>
      <sz val="16"/>
      <name val="굴림체"/>
      <family val="3"/>
      <charset val="129"/>
    </font>
    <font>
      <sz val="8"/>
      <name val="돋움"/>
      <family val="3"/>
      <charset val="129"/>
    </font>
    <font>
      <sz val="11"/>
      <name val="굴림체"/>
      <family val="3"/>
      <charset val="129"/>
    </font>
    <font>
      <b/>
      <sz val="10"/>
      <name val="굴림체"/>
      <family val="3"/>
      <charset val="129"/>
    </font>
    <font>
      <sz val="10"/>
      <name val="굴림체"/>
      <family val="3"/>
      <charset val="129"/>
    </font>
    <font>
      <b/>
      <sz val="10"/>
      <name val="굴림"/>
      <family val="3"/>
      <charset val="129"/>
    </font>
    <font>
      <sz val="9"/>
      <name val="굴림체"/>
      <family val="3"/>
      <charset val="129"/>
    </font>
    <font>
      <b/>
      <sz val="9"/>
      <name val="굴림체"/>
      <family val="3"/>
      <charset val="129"/>
    </font>
    <font>
      <sz val="8"/>
      <name val="맑은 고딕"/>
      <family val="3"/>
      <charset val="129"/>
    </font>
    <font>
      <b/>
      <sz val="11"/>
      <name val="굴림체"/>
      <family val="3"/>
      <charset val="129"/>
    </font>
    <font>
      <b/>
      <sz val="7"/>
      <name val="굴림체"/>
      <family val="3"/>
      <charset val="129"/>
    </font>
    <font>
      <b/>
      <sz val="9"/>
      <color indexed="81"/>
      <name val="돋움"/>
      <family val="3"/>
      <charset val="129"/>
    </font>
    <font>
      <b/>
      <sz val="9"/>
      <color indexed="81"/>
      <name val="Tahoma"/>
      <family val="2"/>
    </font>
    <font>
      <sz val="10"/>
      <color theme="0"/>
      <name val="나눔고딕"/>
      <charset val="129"/>
    </font>
    <font>
      <sz val="10"/>
      <color rgb="FFFF0000"/>
      <name val="나눔고딕"/>
      <charset val="129"/>
    </font>
    <font>
      <sz val="11"/>
      <color theme="1"/>
      <name val="맑은 고딕"/>
      <family val="3"/>
      <charset val="129"/>
      <scheme val="minor"/>
    </font>
    <font>
      <sz val="12"/>
      <color theme="0"/>
      <name val="나눔고딕"/>
      <charset val="129"/>
    </font>
    <font>
      <sz val="9"/>
      <color indexed="8"/>
      <name val="맑은 고딕"/>
      <family val="3"/>
      <charset val="129"/>
      <scheme val="major"/>
    </font>
    <font>
      <sz val="9"/>
      <color indexed="8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 tint="-0.14999847407452621"/>
        <bgColor indexed="9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79998168889431442"/>
        <bgColor indexed="64"/>
      </patternFill>
    </fill>
  </fills>
  <borders count="61">
    <border>
      <left/>
      <right/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</borders>
  <cellStyleXfs count="10">
    <xf numFmtId="0" fontId="0" fillId="0" borderId="0"/>
    <xf numFmtId="9" fontId="33" fillId="0" borderId="0" applyFont="0" applyFill="0" applyBorder="0" applyAlignment="0" applyProtection="0">
      <alignment vertical="center"/>
    </xf>
    <xf numFmtId="177" fontId="1" fillId="0" borderId="0"/>
    <xf numFmtId="177" fontId="1" fillId="0" borderId="0"/>
    <xf numFmtId="41" fontId="33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/>
    <xf numFmtId="0" fontId="8" fillId="0" borderId="0"/>
    <xf numFmtId="0" fontId="17" fillId="0" borderId="0"/>
    <xf numFmtId="0" fontId="11" fillId="0" borderId="0">
      <alignment vertical="center"/>
    </xf>
    <xf numFmtId="0" fontId="11" fillId="0" borderId="0"/>
  </cellStyleXfs>
  <cellXfs count="214">
    <xf numFmtId="0" fontId="0" fillId="0" borderId="0" xfId="0"/>
    <xf numFmtId="179" fontId="0" fillId="0" borderId="1" xfId="0" applyNumberFormat="1" applyBorder="1" applyAlignment="1">
      <alignment vertical="center"/>
    </xf>
    <xf numFmtId="179" fontId="0" fillId="0" borderId="2" xfId="0" applyNumberFormat="1" applyBorder="1" applyAlignment="1">
      <alignment vertical="center"/>
    </xf>
    <xf numFmtId="181" fontId="0" fillId="0" borderId="2" xfId="0" applyNumberFormat="1" applyBorder="1" applyAlignment="1">
      <alignment vertical="center"/>
    </xf>
    <xf numFmtId="179" fontId="0" fillId="0" borderId="3" xfId="0" applyNumberFormat="1" applyBorder="1" applyAlignment="1">
      <alignment vertical="center" wrapText="1"/>
    </xf>
    <xf numFmtId="179" fontId="0" fillId="0" borderId="4" xfId="0" applyNumberFormat="1" applyBorder="1" applyAlignment="1">
      <alignment vertical="center"/>
    </xf>
    <xf numFmtId="179" fontId="0" fillId="0" borderId="5" xfId="0" applyNumberFormat="1" applyBorder="1" applyAlignment="1">
      <alignment vertical="center"/>
    </xf>
    <xf numFmtId="179" fontId="0" fillId="0" borderId="6" xfId="0" applyNumberFormat="1" applyBorder="1" applyAlignment="1">
      <alignment vertical="center" wrapText="1"/>
    </xf>
    <xf numFmtId="179" fontId="0" fillId="0" borderId="7" xfId="0" applyNumberFormat="1" applyBorder="1" applyAlignment="1">
      <alignment vertical="center"/>
    </xf>
    <xf numFmtId="179" fontId="0" fillId="0" borderId="8" xfId="0" applyNumberFormat="1" applyBorder="1" applyAlignment="1">
      <alignment vertical="center"/>
    </xf>
    <xf numFmtId="181" fontId="0" fillId="0" borderId="8" xfId="0" applyNumberFormat="1" applyBorder="1" applyAlignment="1">
      <alignment vertical="center"/>
    </xf>
    <xf numFmtId="179" fontId="0" fillId="0" borderId="9" xfId="0" applyNumberFormat="1" applyBorder="1" applyAlignment="1">
      <alignment vertical="center" wrapText="1"/>
    </xf>
    <xf numFmtId="179" fontId="0" fillId="0" borderId="8" xfId="0" applyNumberFormat="1" applyBorder="1" applyAlignment="1">
      <alignment horizontal="center" vertical="center"/>
    </xf>
    <xf numFmtId="179" fontId="0" fillId="0" borderId="2" xfId="0" applyNumberFormat="1" applyBorder="1" applyAlignment="1">
      <alignment horizontal="center" vertical="center"/>
    </xf>
    <xf numFmtId="179" fontId="0" fillId="0" borderId="5" xfId="0" applyNumberFormat="1" applyBorder="1" applyAlignment="1">
      <alignment horizontal="center" vertical="center"/>
    </xf>
    <xf numFmtId="0" fontId="0" fillId="0" borderId="0" xfId="0" applyAlignment="1">
      <alignment horizontal="center" vertical="center"/>
    </xf>
    <xf numFmtId="179" fontId="7" fillId="3" borderId="5" xfId="0" applyNumberFormat="1" applyFont="1" applyFill="1" applyBorder="1" applyAlignment="1">
      <alignment horizontal="center" vertical="center"/>
    </xf>
    <xf numFmtId="0" fontId="9" fillId="0" borderId="0" xfId="6" applyNumberFormat="1" applyFont="1" applyAlignment="1">
      <alignment horizontal="center"/>
    </xf>
    <xf numFmtId="0" fontId="4" fillId="0" borderId="0" xfId="6" applyNumberFormat="1" applyFont="1"/>
    <xf numFmtId="0" fontId="4" fillId="0" borderId="0" xfId="6" applyNumberFormat="1" applyFont="1" applyAlignment="1">
      <alignment horizontal="right" vertical="center"/>
    </xf>
    <xf numFmtId="0" fontId="10" fillId="0" borderId="0" xfId="6" applyNumberFormat="1" applyFont="1" applyAlignment="1">
      <alignment horizontal="right" vertical="center"/>
    </xf>
    <xf numFmtId="0" fontId="10" fillId="0" borderId="10" xfId="8" applyNumberFormat="1" applyFont="1" applyBorder="1">
      <alignment vertical="center"/>
    </xf>
    <xf numFmtId="0" fontId="12" fillId="0" borderId="11" xfId="8" applyNumberFormat="1" applyFont="1" applyBorder="1">
      <alignment vertical="center"/>
    </xf>
    <xf numFmtId="0" fontId="10" fillId="0" borderId="11" xfId="8" applyNumberFormat="1" applyFont="1" applyBorder="1">
      <alignment vertical="center"/>
    </xf>
    <xf numFmtId="0" fontId="10" fillId="0" borderId="12" xfId="8" applyNumberFormat="1" applyFont="1" applyBorder="1">
      <alignment vertical="center"/>
    </xf>
    <xf numFmtId="0" fontId="10" fillId="0" borderId="10" xfId="8" applyNumberFormat="1" applyFont="1" applyBorder="1" applyAlignment="1">
      <alignment horizontal="center" vertical="center"/>
    </xf>
    <xf numFmtId="0" fontId="10" fillId="0" borderId="11" xfId="8" applyNumberFormat="1" applyFont="1" applyBorder="1" applyAlignment="1">
      <alignment horizontal="center" vertical="center"/>
    </xf>
    <xf numFmtId="0" fontId="10" fillId="0" borderId="13" xfId="8" applyNumberFormat="1" applyFont="1" applyBorder="1" applyAlignment="1">
      <alignment horizontal="center" vertical="center"/>
    </xf>
    <xf numFmtId="0" fontId="10" fillId="0" borderId="14" xfId="8" applyNumberFormat="1" applyFont="1" applyBorder="1" applyAlignment="1">
      <alignment horizontal="centerContinuous" vertical="center"/>
    </xf>
    <xf numFmtId="0" fontId="10" fillId="0" borderId="0" xfId="8" applyNumberFormat="1" applyFont="1" applyBorder="1" applyAlignment="1">
      <alignment horizontal="centerContinuous" vertical="center"/>
    </xf>
    <xf numFmtId="0" fontId="10" fillId="0" borderId="15" xfId="8" applyNumberFormat="1" applyFont="1" applyBorder="1" applyAlignment="1">
      <alignment horizontal="centerContinuous" vertical="center"/>
    </xf>
    <xf numFmtId="0" fontId="10" fillId="0" borderId="16" xfId="8" applyNumberFormat="1" applyFont="1" applyBorder="1" applyAlignment="1">
      <alignment horizontal="centerContinuous" vertical="center"/>
    </xf>
    <xf numFmtId="0" fontId="10" fillId="0" borderId="17" xfId="8" applyNumberFormat="1" applyFont="1" applyBorder="1">
      <alignment vertical="center"/>
    </xf>
    <xf numFmtId="0" fontId="10" fillId="0" borderId="18" xfId="8" applyNumberFormat="1" applyFont="1" applyBorder="1">
      <alignment vertical="center"/>
    </xf>
    <xf numFmtId="0" fontId="10" fillId="0" borderId="19" xfId="8" applyNumberFormat="1" applyFont="1" applyBorder="1">
      <alignment vertical="center"/>
    </xf>
    <xf numFmtId="0" fontId="10" fillId="0" borderId="17" xfId="8" applyNumberFormat="1" applyFont="1" applyBorder="1" applyAlignment="1">
      <alignment horizontal="center" vertical="center"/>
    </xf>
    <xf numFmtId="0" fontId="10" fillId="0" borderId="18" xfId="8" applyNumberFormat="1" applyFont="1" applyBorder="1" applyAlignment="1">
      <alignment horizontal="center" vertical="center"/>
    </xf>
    <xf numFmtId="0" fontId="10" fillId="0" borderId="20" xfId="8" applyNumberFormat="1" applyFont="1" applyBorder="1" applyAlignment="1">
      <alignment horizontal="center" vertical="center"/>
    </xf>
    <xf numFmtId="0" fontId="10" fillId="0" borderId="21" xfId="8" applyNumberFormat="1" applyFont="1" applyBorder="1">
      <alignment vertical="center"/>
    </xf>
    <xf numFmtId="0" fontId="10" fillId="0" borderId="0" xfId="8" applyNumberFormat="1" applyFont="1" applyBorder="1">
      <alignment vertical="center"/>
    </xf>
    <xf numFmtId="0" fontId="10" fillId="0" borderId="16" xfId="8" applyNumberFormat="1" applyFont="1" applyBorder="1">
      <alignment vertical="center"/>
    </xf>
    <xf numFmtId="0" fontId="10" fillId="0" borderId="0" xfId="8" applyNumberFormat="1" applyFont="1" applyBorder="1" applyAlignment="1">
      <alignment vertical="center"/>
    </xf>
    <xf numFmtId="3" fontId="9" fillId="0" borderId="0" xfId="8" applyNumberFormat="1" applyFont="1" applyBorder="1" applyAlignment="1">
      <alignment vertical="center"/>
    </xf>
    <xf numFmtId="0" fontId="9" fillId="0" borderId="0" xfId="8" applyNumberFormat="1" applyFont="1" applyBorder="1" applyAlignment="1">
      <alignment vertical="center"/>
    </xf>
    <xf numFmtId="0" fontId="13" fillId="0" borderId="0" xfId="8" applyNumberFormat="1" applyFont="1" applyBorder="1" applyAlignment="1">
      <alignment horizontal="center" vertical="center"/>
    </xf>
    <xf numFmtId="0" fontId="13" fillId="0" borderId="0" xfId="9" applyNumberFormat="1" applyFont="1" applyBorder="1" applyAlignment="1">
      <alignment horizontal="center" vertical="center"/>
    </xf>
    <xf numFmtId="0" fontId="10" fillId="0" borderId="0" xfId="8" applyNumberFormat="1" applyFont="1" applyBorder="1" applyAlignment="1">
      <alignment horizontal="left" vertical="center"/>
    </xf>
    <xf numFmtId="0" fontId="14" fillId="0" borderId="0" xfId="8" applyNumberFormat="1" applyFont="1" applyBorder="1">
      <alignment vertical="center"/>
    </xf>
    <xf numFmtId="0" fontId="10" fillId="0" borderId="0" xfId="8" applyNumberFormat="1" applyFont="1" applyBorder="1" applyAlignment="1">
      <alignment horizontal="right" vertical="center"/>
    </xf>
    <xf numFmtId="0" fontId="10" fillId="0" borderId="0" xfId="8" applyNumberFormat="1" applyFont="1" applyBorder="1" applyAlignment="1">
      <alignment horizontal="center" vertical="center"/>
    </xf>
    <xf numFmtId="0" fontId="14" fillId="0" borderId="0" xfId="8" applyNumberFormat="1" applyFont="1" applyBorder="1" applyAlignment="1">
      <alignment horizontal="right" vertical="center"/>
    </xf>
    <xf numFmtId="0" fontId="14" fillId="0" borderId="0" xfId="8" applyNumberFormat="1" applyFont="1" applyBorder="1" applyAlignment="1">
      <alignment horizontal="center" vertical="center"/>
    </xf>
    <xf numFmtId="0" fontId="4" fillId="0" borderId="0" xfId="9" applyNumberFormat="1" applyFont="1" applyBorder="1" applyAlignment="1">
      <alignment horizontal="center" vertical="center"/>
    </xf>
    <xf numFmtId="0" fontId="4" fillId="0" borderId="0" xfId="8" applyNumberFormat="1" applyFont="1" applyBorder="1" applyAlignment="1">
      <alignment vertical="center"/>
    </xf>
    <xf numFmtId="0" fontId="14" fillId="0" borderId="0" xfId="8" applyNumberFormat="1" applyFont="1" applyBorder="1" applyAlignment="1">
      <alignment horizontal="left" vertical="center"/>
    </xf>
    <xf numFmtId="0" fontId="14" fillId="0" borderId="0" xfId="8" applyNumberFormat="1" applyFont="1" applyBorder="1" applyAlignment="1">
      <alignment vertical="center"/>
    </xf>
    <xf numFmtId="0" fontId="31" fillId="0" borderId="0" xfId="8" applyNumberFormat="1" applyFont="1" applyFill="1" applyBorder="1">
      <alignment vertical="center"/>
    </xf>
    <xf numFmtId="0" fontId="31" fillId="0" borderId="0" xfId="8" applyNumberFormat="1" applyFont="1" applyFill="1" applyBorder="1" applyAlignment="1">
      <alignment horizontal="center" vertical="center"/>
    </xf>
    <xf numFmtId="0" fontId="31" fillId="0" borderId="0" xfId="8" applyNumberFormat="1" applyFont="1" applyFill="1" applyBorder="1" applyAlignment="1">
      <alignment vertical="center"/>
    </xf>
    <xf numFmtId="0" fontId="34" fillId="0" borderId="16" xfId="8" applyNumberFormat="1" applyFont="1" applyFill="1" applyBorder="1">
      <alignment vertical="center"/>
    </xf>
    <xf numFmtId="0" fontId="15" fillId="0" borderId="0" xfId="8" applyNumberFormat="1" applyFont="1" applyBorder="1">
      <alignment vertical="center"/>
    </xf>
    <xf numFmtId="183" fontId="14" fillId="0" borderId="0" xfId="8" applyNumberFormat="1" applyFont="1" applyBorder="1" applyAlignment="1">
      <alignment vertical="center"/>
    </xf>
    <xf numFmtId="0" fontId="4" fillId="0" borderId="0" xfId="6" applyNumberFormat="1" applyFont="1" applyAlignment="1">
      <alignment horizontal="center" vertical="center"/>
    </xf>
    <xf numFmtId="183" fontId="32" fillId="0" borderId="0" xfId="6" applyNumberFormat="1" applyFont="1" applyAlignment="1">
      <alignment horizontal="center" vertical="center"/>
    </xf>
    <xf numFmtId="0" fontId="4" fillId="0" borderId="0" xfId="8" applyNumberFormat="1" applyFont="1" applyBorder="1" applyAlignment="1">
      <alignment horizontal="left" vertical="center"/>
    </xf>
    <xf numFmtId="0" fontId="4" fillId="0" borderId="0" xfId="8" applyNumberFormat="1" applyFont="1" applyBorder="1">
      <alignment vertical="center"/>
    </xf>
    <xf numFmtId="0" fontId="2" fillId="0" borderId="0" xfId="8" applyNumberFormat="1" applyFont="1" applyBorder="1">
      <alignment vertical="center"/>
    </xf>
    <xf numFmtId="0" fontId="4" fillId="0" borderId="0" xfId="8" applyNumberFormat="1" applyFont="1" applyBorder="1" applyAlignment="1">
      <alignment horizontal="center" vertical="center"/>
    </xf>
    <xf numFmtId="0" fontId="12" fillId="0" borderId="0" xfId="8" applyNumberFormat="1" applyFont="1" applyBorder="1">
      <alignment vertical="center"/>
    </xf>
    <xf numFmtId="0" fontId="3" fillId="0" borderId="0" xfId="8" applyNumberFormat="1" applyFont="1" applyBorder="1" applyAlignment="1">
      <alignment vertical="center"/>
    </xf>
    <xf numFmtId="0" fontId="15" fillId="0" borderId="0" xfId="8" applyNumberFormat="1" applyFont="1" applyBorder="1" applyAlignment="1">
      <alignment horizontal="right" vertical="center"/>
    </xf>
    <xf numFmtId="0" fontId="15" fillId="0" borderId="0" xfId="9" applyNumberFormat="1" applyFont="1" applyBorder="1" applyAlignment="1">
      <alignment vertical="center"/>
    </xf>
    <xf numFmtId="0" fontId="3" fillId="0" borderId="0" xfId="8" applyNumberFormat="1" applyFont="1" applyBorder="1">
      <alignment vertical="center"/>
    </xf>
    <xf numFmtId="184" fontId="16" fillId="0" borderId="0" xfId="2" applyNumberFormat="1" applyFont="1" applyAlignment="1">
      <alignment horizontal="center" vertical="center"/>
    </xf>
    <xf numFmtId="0" fontId="14" fillId="0" borderId="0" xfId="8" quotePrefix="1" applyNumberFormat="1" applyFont="1" applyBorder="1" applyAlignment="1">
      <alignment horizontal="right" vertical="center"/>
    </xf>
    <xf numFmtId="0" fontId="14" fillId="0" borderId="0" xfId="9" applyNumberFormat="1" applyFont="1" applyBorder="1" applyAlignment="1">
      <alignment vertical="center"/>
    </xf>
    <xf numFmtId="0" fontId="14" fillId="0" borderId="21" xfId="8" applyNumberFormat="1" applyFont="1" applyBorder="1">
      <alignment vertical="center"/>
    </xf>
    <xf numFmtId="0" fontId="14" fillId="0" borderId="0" xfId="9" applyNumberFormat="1" applyFont="1" applyBorder="1" applyAlignment="1">
      <alignment horizontal="distributed" vertical="center" wrapText="1"/>
    </xf>
    <xf numFmtId="0" fontId="15" fillId="0" borderId="0" xfId="8" applyNumberFormat="1" applyFont="1" applyBorder="1" applyAlignment="1">
      <alignment horizontal="left" vertical="center"/>
    </xf>
    <xf numFmtId="185" fontId="15" fillId="0" borderId="0" xfId="8" applyNumberFormat="1" applyFont="1" applyBorder="1" applyAlignment="1">
      <alignment horizontal="left" vertical="center"/>
    </xf>
    <xf numFmtId="0" fontId="14" fillId="0" borderId="16" xfId="8" applyNumberFormat="1" applyFont="1" applyBorder="1">
      <alignment vertical="center"/>
    </xf>
    <xf numFmtId="0" fontId="10" fillId="0" borderId="22" xfId="8" applyNumberFormat="1" applyFont="1" applyBorder="1">
      <alignment vertical="center"/>
    </xf>
    <xf numFmtId="0" fontId="10" fillId="0" borderId="23" xfId="8" applyNumberFormat="1" applyFont="1" applyBorder="1">
      <alignment vertical="center"/>
    </xf>
    <xf numFmtId="0" fontId="10" fillId="0" borderId="24" xfId="8" applyNumberFormat="1" applyFont="1" applyBorder="1">
      <alignment vertical="center"/>
    </xf>
    <xf numFmtId="0" fontId="18" fillId="2" borderId="0" xfId="7" applyFont="1" applyFill="1" applyAlignment="1">
      <alignment horizontal="center" vertical="center"/>
    </xf>
    <xf numFmtId="0" fontId="20" fillId="0" borderId="0" xfId="7" applyFont="1" applyAlignment="1">
      <alignment vertical="center"/>
    </xf>
    <xf numFmtId="0" fontId="20" fillId="0" borderId="0" xfId="7" applyFont="1"/>
    <xf numFmtId="3" fontId="21" fillId="2" borderId="0" xfId="7" applyNumberFormat="1" applyFont="1" applyFill="1" applyAlignment="1">
      <alignment vertical="center"/>
    </xf>
    <xf numFmtId="0" fontId="22" fillId="2" borderId="0" xfId="7" applyFont="1" applyFill="1" applyAlignment="1">
      <alignment vertical="center"/>
    </xf>
    <xf numFmtId="186" fontId="21" fillId="2" borderId="0" xfId="7" applyNumberFormat="1" applyFont="1" applyFill="1" applyAlignment="1">
      <alignment vertical="center"/>
    </xf>
    <xf numFmtId="41" fontId="21" fillId="2" borderId="0" xfId="5" applyFont="1" applyFill="1" applyAlignment="1">
      <alignment horizontal="center" vertical="center"/>
    </xf>
    <xf numFmtId="0" fontId="22" fillId="0" borderId="0" xfId="7" applyFont="1" applyAlignment="1">
      <alignment vertical="center"/>
    </xf>
    <xf numFmtId="0" fontId="22" fillId="0" borderId="0" xfId="7" applyFont="1"/>
    <xf numFmtId="0" fontId="23" fillId="2" borderId="25" xfId="7" applyFont="1" applyFill="1" applyBorder="1" applyAlignment="1">
      <alignment horizontal="center" vertical="center"/>
    </xf>
    <xf numFmtId="0" fontId="23" fillId="2" borderId="26" xfId="7" applyFont="1" applyFill="1" applyBorder="1" applyAlignment="1">
      <alignment horizontal="center" vertical="center"/>
    </xf>
    <xf numFmtId="0" fontId="21" fillId="2" borderId="0" xfId="7" applyFont="1" applyFill="1" applyAlignment="1">
      <alignment vertical="center"/>
    </xf>
    <xf numFmtId="0" fontId="21" fillId="2" borderId="0" xfId="7" applyFont="1" applyFill="1"/>
    <xf numFmtId="0" fontId="24" fillId="2" borderId="27" xfId="7" applyFont="1" applyFill="1" applyBorder="1" applyAlignment="1">
      <alignment horizontal="distributed" vertical="center"/>
    </xf>
    <xf numFmtId="41" fontId="25" fillId="0" borderId="27" xfId="5" applyFont="1" applyFill="1" applyBorder="1" applyAlignment="1">
      <alignment horizontal="right" vertical="center"/>
    </xf>
    <xf numFmtId="0" fontId="24" fillId="2" borderId="27" xfId="7" applyFont="1" applyFill="1" applyBorder="1" applyAlignment="1">
      <alignment horizontal="left" vertical="center" indent="1"/>
    </xf>
    <xf numFmtId="0" fontId="24" fillId="2" borderId="28" xfId="7" applyFont="1" applyFill="1" applyBorder="1" applyAlignment="1">
      <alignment vertical="center"/>
    </xf>
    <xf numFmtId="0" fontId="25" fillId="2" borderId="0" xfId="7" applyFont="1" applyFill="1" applyAlignment="1">
      <alignment vertical="center"/>
    </xf>
    <xf numFmtId="0" fontId="25" fillId="2" borderId="0" xfId="7" applyFont="1" applyFill="1"/>
    <xf numFmtId="0" fontId="24" fillId="2" borderId="29" xfId="7" applyFont="1" applyFill="1" applyBorder="1" applyAlignment="1">
      <alignment horizontal="distributed" vertical="center"/>
    </xf>
    <xf numFmtId="41" fontId="24" fillId="0" borderId="29" xfId="7" applyNumberFormat="1" applyFont="1" applyFill="1" applyBorder="1" applyAlignment="1">
      <alignment vertical="center"/>
    </xf>
    <xf numFmtId="0" fontId="24" fillId="2" borderId="29" xfId="7" applyFont="1" applyFill="1" applyBorder="1" applyAlignment="1">
      <alignment horizontal="left" vertical="center" indent="1"/>
    </xf>
    <xf numFmtId="0" fontId="24" fillId="2" borderId="30" xfId="7" applyFont="1" applyFill="1" applyBorder="1" applyAlignment="1">
      <alignment vertical="center"/>
    </xf>
    <xf numFmtId="41" fontId="24" fillId="0" borderId="29" xfId="5" applyFont="1" applyFill="1" applyBorder="1" applyAlignment="1">
      <alignment vertical="center"/>
    </xf>
    <xf numFmtId="41" fontId="25" fillId="2" borderId="0" xfId="7" applyNumberFormat="1" applyFont="1" applyFill="1"/>
    <xf numFmtId="0" fontId="24" fillId="2" borderId="31" xfId="7" applyFont="1" applyFill="1" applyBorder="1" applyAlignment="1">
      <alignment horizontal="distributed" vertical="center"/>
    </xf>
    <xf numFmtId="41" fontId="24" fillId="0" borderId="31" xfId="7" applyNumberFormat="1" applyFont="1" applyFill="1" applyBorder="1" applyAlignment="1">
      <alignment vertical="center"/>
    </xf>
    <xf numFmtId="0" fontId="24" fillId="2" borderId="31" xfId="7" applyFont="1" applyFill="1" applyBorder="1" applyAlignment="1">
      <alignment horizontal="left" vertical="center" indent="1"/>
    </xf>
    <xf numFmtId="0" fontId="24" fillId="2" borderId="32" xfId="7" applyFont="1" applyFill="1" applyBorder="1" applyAlignment="1">
      <alignment vertical="center"/>
    </xf>
    <xf numFmtId="0" fontId="25" fillId="0" borderId="0" xfId="7" applyFont="1" applyAlignment="1">
      <alignment vertical="center"/>
    </xf>
    <xf numFmtId="0" fontId="24" fillId="2" borderId="33" xfId="7" applyFont="1" applyFill="1" applyBorder="1" applyAlignment="1">
      <alignment horizontal="distributed" vertical="center"/>
    </xf>
    <xf numFmtId="41" fontId="25" fillId="0" borderId="33" xfId="5" applyFont="1" applyFill="1" applyBorder="1" applyAlignment="1">
      <alignment horizontal="right" vertical="center"/>
    </xf>
    <xf numFmtId="0" fontId="24" fillId="2" borderId="33" xfId="7" applyFont="1" applyFill="1" applyBorder="1" applyAlignment="1">
      <alignment horizontal="left" vertical="center" indent="1"/>
    </xf>
    <xf numFmtId="0" fontId="24" fillId="2" borderId="34" xfId="7" applyFont="1" applyFill="1" applyBorder="1" applyAlignment="1">
      <alignment vertical="center"/>
    </xf>
    <xf numFmtId="4" fontId="24" fillId="2" borderId="29" xfId="7" applyNumberFormat="1" applyFont="1" applyFill="1" applyBorder="1" applyAlignment="1">
      <alignment horizontal="left" vertical="center" indent="1"/>
    </xf>
    <xf numFmtId="10" fontId="24" fillId="2" borderId="30" xfId="1" applyNumberFormat="1" applyFont="1" applyFill="1" applyBorder="1" applyAlignment="1">
      <alignment vertical="center"/>
    </xf>
    <xf numFmtId="187" fontId="25" fillId="2" borderId="0" xfId="7" applyNumberFormat="1" applyFont="1" applyFill="1" applyAlignment="1">
      <alignment vertical="center"/>
    </xf>
    <xf numFmtId="0" fontId="24" fillId="0" borderId="33" xfId="7" applyFont="1" applyFill="1" applyBorder="1" applyAlignment="1">
      <alignment horizontal="distributed" vertical="center"/>
    </xf>
    <xf numFmtId="41" fontId="24" fillId="0" borderId="33" xfId="7" applyNumberFormat="1" applyFont="1" applyFill="1" applyBorder="1" applyAlignment="1">
      <alignment vertical="center"/>
    </xf>
    <xf numFmtId="0" fontId="24" fillId="0" borderId="29" xfId="7" applyFont="1" applyFill="1" applyBorder="1" applyAlignment="1">
      <alignment horizontal="distributed" vertical="center"/>
    </xf>
    <xf numFmtId="41" fontId="25" fillId="0" borderId="29" xfId="5" applyFont="1" applyFill="1" applyBorder="1" applyAlignment="1">
      <alignment horizontal="right" vertical="center"/>
    </xf>
    <xf numFmtId="10" fontId="24" fillId="2" borderId="30" xfId="1" applyNumberFormat="1" applyFont="1" applyFill="1" applyBorder="1" applyAlignment="1">
      <alignment horizontal="center" vertical="center"/>
    </xf>
    <xf numFmtId="10" fontId="24" fillId="0" borderId="30" xfId="1" applyNumberFormat="1" applyFont="1" applyBorder="1" applyAlignment="1">
      <alignment horizontal="center" vertical="center"/>
    </xf>
    <xf numFmtId="187" fontId="25" fillId="0" borderId="0" xfId="7" applyNumberFormat="1" applyFont="1" applyAlignment="1">
      <alignment vertical="center"/>
    </xf>
    <xf numFmtId="0" fontId="25" fillId="0" borderId="0" xfId="7" applyFont="1"/>
    <xf numFmtId="0" fontId="24" fillId="0" borderId="29" xfId="7" applyFont="1" applyBorder="1" applyAlignment="1">
      <alignment horizontal="left" vertical="center" indent="1"/>
    </xf>
    <xf numFmtId="0" fontId="24" fillId="0" borderId="29" xfId="7" applyFont="1" applyFill="1" applyBorder="1" applyAlignment="1">
      <alignment horizontal="distributed" vertical="center" wrapText="1"/>
    </xf>
    <xf numFmtId="0" fontId="24" fillId="4" borderId="29" xfId="7" applyFont="1" applyFill="1" applyBorder="1" applyAlignment="1">
      <alignment horizontal="center" vertical="center"/>
    </xf>
    <xf numFmtId="0" fontId="24" fillId="0" borderId="29" xfId="7" applyFont="1" applyFill="1" applyBorder="1" applyAlignment="1">
      <alignment horizontal="right" vertical="center"/>
    </xf>
    <xf numFmtId="0" fontId="24" fillId="0" borderId="35" xfId="7" applyFont="1" applyFill="1" applyBorder="1" applyAlignment="1">
      <alignment horizontal="distributed" vertical="center"/>
    </xf>
    <xf numFmtId="41" fontId="24" fillId="0" borderId="35" xfId="5" applyFont="1" applyFill="1" applyBorder="1" applyAlignment="1">
      <alignment vertical="center"/>
    </xf>
    <xf numFmtId="0" fontId="24" fillId="2" borderId="35" xfId="7" applyFont="1" applyFill="1" applyBorder="1" applyAlignment="1">
      <alignment horizontal="left" vertical="center" indent="1"/>
    </xf>
    <xf numFmtId="10" fontId="24" fillId="0" borderId="36" xfId="1" applyNumberFormat="1" applyFont="1" applyBorder="1" applyAlignment="1">
      <alignment horizontal="center" vertical="center"/>
    </xf>
    <xf numFmtId="0" fontId="24" fillId="0" borderId="31" xfId="7" applyFont="1" applyFill="1" applyBorder="1" applyAlignment="1">
      <alignment horizontal="distributed" vertical="center"/>
    </xf>
    <xf numFmtId="41" fontId="24" fillId="0" borderId="31" xfId="5" applyFont="1" applyFill="1" applyBorder="1" applyAlignment="1">
      <alignment vertical="center"/>
    </xf>
    <xf numFmtId="0" fontId="24" fillId="0" borderId="31" xfId="7" applyFont="1" applyBorder="1" applyAlignment="1">
      <alignment horizontal="left" vertical="center" indent="1"/>
    </xf>
    <xf numFmtId="0" fontId="24" fillId="0" borderId="32" xfId="7" applyFont="1" applyBorder="1" applyAlignment="1">
      <alignment horizontal="center" vertical="center"/>
    </xf>
    <xf numFmtId="0" fontId="24" fillId="0" borderId="33" xfId="7" applyFont="1" applyBorder="1" applyAlignment="1">
      <alignment horizontal="left" vertical="center" indent="1"/>
    </xf>
    <xf numFmtId="0" fontId="24" fillId="0" borderId="34" xfId="7" applyFont="1" applyBorder="1" applyAlignment="1">
      <alignment horizontal="center" vertical="center"/>
    </xf>
    <xf numFmtId="41" fontId="25" fillId="0" borderId="0" xfId="7" applyNumberFormat="1" applyFont="1"/>
    <xf numFmtId="188" fontId="24" fillId="0" borderId="30" xfId="1" applyNumberFormat="1" applyFont="1" applyBorder="1" applyAlignment="1">
      <alignment horizontal="center" vertical="center"/>
    </xf>
    <xf numFmtId="41" fontId="25" fillId="0" borderId="37" xfId="7" applyNumberFormat="1" applyFont="1" applyBorder="1"/>
    <xf numFmtId="189" fontId="25" fillId="0" borderId="0" xfId="7" applyNumberFormat="1" applyFont="1"/>
    <xf numFmtId="0" fontId="24" fillId="0" borderId="30" xfId="7" applyFont="1" applyBorder="1" applyAlignment="1">
      <alignment horizontal="center" vertical="center"/>
    </xf>
    <xf numFmtId="184" fontId="35" fillId="0" borderId="0" xfId="3" applyNumberFormat="1" applyFont="1"/>
    <xf numFmtId="41" fontId="25" fillId="0" borderId="35" xfId="5" applyFont="1" applyFill="1" applyBorder="1" applyAlignment="1">
      <alignment vertical="center"/>
    </xf>
    <xf numFmtId="0" fontId="24" fillId="0" borderId="35" xfId="7" applyFont="1" applyBorder="1" applyAlignment="1">
      <alignment horizontal="left" vertical="center" indent="1"/>
    </xf>
    <xf numFmtId="0" fontId="24" fillId="0" borderId="36" xfId="7" applyFont="1" applyBorder="1" applyAlignment="1">
      <alignment horizontal="center" vertical="center"/>
    </xf>
    <xf numFmtId="41" fontId="25" fillId="0" borderId="29" xfId="5" applyFont="1" applyFill="1" applyBorder="1" applyAlignment="1">
      <alignment vertical="center"/>
    </xf>
    <xf numFmtId="0" fontId="24" fillId="0" borderId="29" xfId="7" applyFont="1" applyBorder="1" applyAlignment="1">
      <alignment horizontal="center" vertical="center"/>
    </xf>
    <xf numFmtId="41" fontId="25" fillId="0" borderId="38" xfId="5" applyFont="1" applyFill="1" applyBorder="1" applyAlignment="1">
      <alignment vertical="center"/>
    </xf>
    <xf numFmtId="0" fontId="24" fillId="0" borderId="38" xfId="7" applyFont="1" applyBorder="1" applyAlignment="1">
      <alignment horizontal="center" vertical="center"/>
    </xf>
    <xf numFmtId="0" fontId="24" fillId="0" borderId="39" xfId="7" applyFont="1" applyBorder="1" applyAlignment="1">
      <alignment vertical="center"/>
    </xf>
    <xf numFmtId="0" fontId="20" fillId="0" borderId="0" xfId="7" applyFont="1" applyAlignment="1">
      <alignment horizontal="center"/>
    </xf>
    <xf numFmtId="0" fontId="27" fillId="0" borderId="0" xfId="7" applyFont="1" applyAlignment="1">
      <alignment horizontal="right"/>
    </xf>
    <xf numFmtId="0" fontId="28" fillId="0" borderId="40" xfId="7" applyFont="1" applyBorder="1" applyAlignment="1">
      <alignment horizontal="center"/>
    </xf>
    <xf numFmtId="184" fontId="36" fillId="0" borderId="0" xfId="3" applyNumberFormat="1" applyFont="1"/>
    <xf numFmtId="41" fontId="20" fillId="0" borderId="0" xfId="7" applyNumberFormat="1" applyFont="1"/>
    <xf numFmtId="41" fontId="20" fillId="0" borderId="0" xfId="7" applyNumberFormat="1" applyFont="1" applyAlignment="1">
      <alignment horizontal="center"/>
    </xf>
    <xf numFmtId="41" fontId="20" fillId="0" borderId="0" xfId="4" applyFont="1" applyAlignment="1"/>
    <xf numFmtId="0" fontId="28" fillId="0" borderId="40" xfId="7" applyFont="1" applyBorder="1" applyAlignment="1">
      <alignment horizontal="center" vertical="center"/>
    </xf>
    <xf numFmtId="43" fontId="20" fillId="0" borderId="0" xfId="7" applyNumberFormat="1" applyFont="1"/>
    <xf numFmtId="179" fontId="0" fillId="5" borderId="1" xfId="0" applyNumberFormat="1" applyFill="1" applyBorder="1" applyAlignment="1">
      <alignment vertical="center"/>
    </xf>
    <xf numFmtId="179" fontId="0" fillId="5" borderId="2" xfId="0" applyNumberFormat="1" applyFill="1" applyBorder="1" applyAlignment="1">
      <alignment vertical="center"/>
    </xf>
    <xf numFmtId="181" fontId="0" fillId="5" borderId="2" xfId="0" applyNumberFormat="1" applyFill="1" applyBorder="1" applyAlignment="1">
      <alignment vertical="center"/>
    </xf>
    <xf numFmtId="179" fontId="0" fillId="5" borderId="2" xfId="0" applyNumberFormat="1" applyFill="1" applyBorder="1" applyAlignment="1">
      <alignment horizontal="center" vertical="center"/>
    </xf>
    <xf numFmtId="179" fontId="0" fillId="5" borderId="3" xfId="0" applyNumberFormat="1" applyFill="1" applyBorder="1" applyAlignment="1">
      <alignment vertical="center" wrapText="1"/>
    </xf>
    <xf numFmtId="183" fontId="14" fillId="0" borderId="0" xfId="8" applyNumberFormat="1" applyFont="1" applyBorder="1" applyAlignment="1">
      <alignment horizontal="left" vertical="center"/>
    </xf>
    <xf numFmtId="183" fontId="15" fillId="0" borderId="0" xfId="8" applyNumberFormat="1" applyFont="1" applyBorder="1" applyAlignment="1">
      <alignment horizontal="left" vertical="center"/>
    </xf>
    <xf numFmtId="183" fontId="4" fillId="0" borderId="0" xfId="6" applyNumberFormat="1" applyFont="1" applyAlignment="1">
      <alignment horizontal="center"/>
    </xf>
    <xf numFmtId="0" fontId="4" fillId="0" borderId="0" xfId="6" applyNumberFormat="1" applyFont="1" applyAlignment="1">
      <alignment horizontal="center"/>
    </xf>
    <xf numFmtId="0" fontId="10" fillId="0" borderId="45" xfId="8" applyNumberFormat="1" applyFont="1" applyBorder="1" applyAlignment="1">
      <alignment horizontal="center" vertical="center"/>
    </xf>
    <xf numFmtId="0" fontId="10" fillId="0" borderId="46" xfId="8" applyNumberFormat="1" applyFont="1" applyBorder="1" applyAlignment="1">
      <alignment horizontal="center" vertical="center"/>
    </xf>
    <xf numFmtId="0" fontId="9" fillId="0" borderId="0" xfId="6" applyNumberFormat="1" applyFont="1" applyAlignment="1">
      <alignment horizontal="center"/>
    </xf>
    <xf numFmtId="0" fontId="10" fillId="0" borderId="41" xfId="8" applyNumberFormat="1" applyFont="1" applyBorder="1" applyAlignment="1">
      <alignment horizontal="center" vertical="center"/>
    </xf>
    <xf numFmtId="0" fontId="10" fillId="0" borderId="42" xfId="8" applyNumberFormat="1" applyFont="1" applyBorder="1" applyAlignment="1">
      <alignment horizontal="center" vertical="center"/>
    </xf>
    <xf numFmtId="0" fontId="10" fillId="0" borderId="43" xfId="8" applyNumberFormat="1" applyFont="1" applyBorder="1" applyAlignment="1">
      <alignment horizontal="center" vertical="center"/>
    </xf>
    <xf numFmtId="0" fontId="10" fillId="0" borderId="44" xfId="8" applyNumberFormat="1" applyFont="1" applyBorder="1" applyAlignment="1">
      <alignment horizontal="center" vertical="center"/>
    </xf>
    <xf numFmtId="0" fontId="24" fillId="0" borderId="47" xfId="7" applyFont="1" applyBorder="1" applyAlignment="1">
      <alignment horizontal="distributed" vertical="center"/>
    </xf>
    <xf numFmtId="0" fontId="24" fillId="0" borderId="48" xfId="7" applyFont="1" applyBorder="1" applyAlignment="1">
      <alignment horizontal="distributed" vertical="center"/>
    </xf>
    <xf numFmtId="0" fontId="24" fillId="0" borderId="49" xfId="7" applyFont="1" applyBorder="1" applyAlignment="1">
      <alignment horizontal="distributed" vertical="center"/>
    </xf>
    <xf numFmtId="0" fontId="24" fillId="0" borderId="52" xfId="7" applyFont="1" applyBorder="1" applyAlignment="1">
      <alignment horizontal="distributed" vertical="center"/>
    </xf>
    <xf numFmtId="0" fontId="24" fillId="0" borderId="53" xfId="7" applyFont="1" applyBorder="1" applyAlignment="1">
      <alignment horizontal="distributed" vertical="center"/>
    </xf>
    <xf numFmtId="0" fontId="24" fillId="0" borderId="54" xfId="7" applyFont="1" applyBorder="1" applyAlignment="1">
      <alignment horizontal="distributed" vertical="center"/>
    </xf>
    <xf numFmtId="0" fontId="24" fillId="0" borderId="22" xfId="7" applyFont="1" applyBorder="1" applyAlignment="1">
      <alignment horizontal="distributed" vertical="center"/>
    </xf>
    <xf numFmtId="0" fontId="24" fillId="0" borderId="23" xfId="7" applyFont="1" applyBorder="1" applyAlignment="1">
      <alignment horizontal="distributed" vertical="center"/>
    </xf>
    <xf numFmtId="0" fontId="24" fillId="0" borderId="55" xfId="7" applyFont="1" applyBorder="1" applyAlignment="1">
      <alignment horizontal="distributed" vertical="center"/>
    </xf>
    <xf numFmtId="0" fontId="25" fillId="0" borderId="0" xfId="7" applyFont="1" applyAlignment="1">
      <alignment vertical="center"/>
    </xf>
    <xf numFmtId="0" fontId="24" fillId="0" borderId="56" xfId="7" applyFont="1" applyBorder="1" applyAlignment="1">
      <alignment horizontal="distributed" vertical="center"/>
    </xf>
    <xf numFmtId="0" fontId="24" fillId="0" borderId="33" xfId="7" applyFont="1" applyBorder="1" applyAlignment="1">
      <alignment horizontal="distributed" vertical="center"/>
    </xf>
    <xf numFmtId="0" fontId="24" fillId="0" borderId="57" xfId="7" applyFont="1" applyBorder="1" applyAlignment="1">
      <alignment horizontal="distributed" vertical="center"/>
    </xf>
    <xf numFmtId="0" fontId="24" fillId="0" borderId="29" xfId="7" applyFont="1" applyBorder="1" applyAlignment="1">
      <alignment horizontal="distributed" vertical="center"/>
    </xf>
    <xf numFmtId="0" fontId="18" fillId="2" borderId="0" xfId="7" applyFont="1" applyFill="1" applyAlignment="1">
      <alignment horizontal="center" vertical="center"/>
    </xf>
    <xf numFmtId="0" fontId="21" fillId="2" borderId="0" xfId="7" applyFont="1" applyFill="1" applyBorder="1" applyAlignment="1">
      <alignment vertical="center"/>
    </xf>
    <xf numFmtId="0" fontId="23" fillId="2" borderId="50" xfId="7" applyFont="1" applyFill="1" applyBorder="1" applyAlignment="1">
      <alignment horizontal="center" vertical="center"/>
    </xf>
    <xf numFmtId="0" fontId="23" fillId="2" borderId="25" xfId="7" applyFont="1" applyFill="1" applyBorder="1" applyAlignment="1">
      <alignment horizontal="center" vertical="center"/>
    </xf>
    <xf numFmtId="0" fontId="24" fillId="0" borderId="45" xfId="7" applyFont="1" applyBorder="1" applyAlignment="1">
      <alignment horizontal="center" vertical="center" textRotation="255"/>
    </xf>
    <xf numFmtId="0" fontId="24" fillId="0" borderId="51" xfId="7" applyFont="1" applyBorder="1" applyAlignment="1">
      <alignment horizontal="center" vertical="center" textRotation="255"/>
    </xf>
    <xf numFmtId="0" fontId="24" fillId="0" borderId="51" xfId="7" applyFont="1" applyBorder="1" applyAlignment="1">
      <alignment horizontal="center" vertical="center"/>
    </xf>
    <xf numFmtId="0" fontId="24" fillId="2" borderId="46" xfId="7" applyFont="1" applyFill="1" applyBorder="1" applyAlignment="1">
      <alignment horizontal="center" vertical="center" textRotation="255"/>
    </xf>
    <xf numFmtId="0" fontId="24" fillId="2" borderId="40" xfId="7" applyFont="1" applyFill="1" applyBorder="1" applyAlignment="1">
      <alignment horizontal="center" vertical="center" textRotation="255"/>
    </xf>
    <xf numFmtId="0" fontId="24" fillId="0" borderId="40" xfId="7" applyFont="1" applyBorder="1" applyAlignment="1">
      <alignment horizontal="center" vertical="center" textRotation="255"/>
    </xf>
    <xf numFmtId="0" fontId="24" fillId="0" borderId="40" xfId="7" applyFont="1" applyBorder="1" applyAlignment="1">
      <alignment horizontal="center" vertical="center"/>
    </xf>
    <xf numFmtId="0" fontId="6" fillId="0" borderId="18" xfId="0" applyFont="1" applyBorder="1" applyAlignment="1">
      <alignment horizontal="center" vertical="center"/>
    </xf>
    <xf numFmtId="179" fontId="7" fillId="3" borderId="58" xfId="0" applyNumberFormat="1" applyFont="1" applyFill="1" applyBorder="1" applyAlignment="1">
      <alignment horizontal="center" vertical="center"/>
    </xf>
    <xf numFmtId="179" fontId="7" fillId="3" borderId="59" xfId="0" applyNumberFormat="1" applyFont="1" applyFill="1" applyBorder="1" applyAlignment="1">
      <alignment horizontal="center" vertical="center" wrapText="1"/>
    </xf>
    <xf numFmtId="179" fontId="7" fillId="3" borderId="6" xfId="0" applyNumberFormat="1" applyFont="1" applyFill="1" applyBorder="1" applyAlignment="1">
      <alignment horizontal="center" vertical="center" wrapText="1"/>
    </xf>
    <xf numFmtId="179" fontId="7" fillId="3" borderId="60" xfId="0" applyNumberFormat="1" applyFont="1" applyFill="1" applyBorder="1" applyAlignment="1">
      <alignment horizontal="center" vertical="center"/>
    </xf>
    <xf numFmtId="179" fontId="7" fillId="3" borderId="4" xfId="0" applyNumberFormat="1" applyFont="1" applyFill="1" applyBorder="1" applyAlignment="1">
      <alignment horizontal="center" vertical="center"/>
    </xf>
    <xf numFmtId="179" fontId="7" fillId="3" borderId="5" xfId="0" applyNumberFormat="1" applyFont="1" applyFill="1" applyBorder="1" applyAlignment="1">
      <alignment horizontal="center" vertical="center"/>
    </xf>
  </cellXfs>
  <cellStyles count="10">
    <cellStyle name="백분율 3" xfId="1"/>
    <cellStyle name="쉼표 [0] 2" xfId="2"/>
    <cellStyle name="쉼표 [0] 2 2" xfId="3"/>
    <cellStyle name="쉼표 [0] 2 2 2" xfId="4"/>
    <cellStyle name="쉼표 [0] 3 2 2" xfId="5"/>
    <cellStyle name="표준" xfId="0" builtinId="0"/>
    <cellStyle name="표준 3" xfId="6"/>
    <cellStyle name="표준_070105-하갈리주택9호(건+설+전)" xfId="7"/>
    <cellStyle name="표준_설계서갑지" xfId="8"/>
    <cellStyle name="표준_설계예산서(제경비계산서)(최종)" xfId="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externalLink" Target="externalLinks/externalLink10.xml"/><Relationship Id="rId18" Type="http://schemas.openxmlformats.org/officeDocument/2006/relationships/externalLink" Target="externalLinks/externalLink15.xml"/><Relationship Id="rId26" Type="http://schemas.openxmlformats.org/officeDocument/2006/relationships/externalLink" Target="externalLinks/externalLink23.xml"/><Relationship Id="rId3" Type="http://schemas.openxmlformats.org/officeDocument/2006/relationships/worksheet" Target="worksheets/sheet3.xml"/><Relationship Id="rId21" Type="http://schemas.openxmlformats.org/officeDocument/2006/relationships/externalLink" Target="externalLinks/externalLink18.xml"/><Relationship Id="rId7" Type="http://schemas.openxmlformats.org/officeDocument/2006/relationships/externalLink" Target="externalLinks/externalLink4.xml"/><Relationship Id="rId12" Type="http://schemas.openxmlformats.org/officeDocument/2006/relationships/externalLink" Target="externalLinks/externalLink9.xml"/><Relationship Id="rId17" Type="http://schemas.openxmlformats.org/officeDocument/2006/relationships/externalLink" Target="externalLinks/externalLink14.xml"/><Relationship Id="rId25" Type="http://schemas.openxmlformats.org/officeDocument/2006/relationships/externalLink" Target="externalLinks/externalLink22.xml"/><Relationship Id="rId33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3.xml"/><Relationship Id="rId20" Type="http://schemas.openxmlformats.org/officeDocument/2006/relationships/externalLink" Target="externalLinks/externalLink17.xml"/><Relationship Id="rId29" Type="http://schemas.openxmlformats.org/officeDocument/2006/relationships/externalLink" Target="externalLinks/externalLink26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11" Type="http://schemas.openxmlformats.org/officeDocument/2006/relationships/externalLink" Target="externalLinks/externalLink8.xml"/><Relationship Id="rId24" Type="http://schemas.openxmlformats.org/officeDocument/2006/relationships/externalLink" Target="externalLinks/externalLink21.xml"/><Relationship Id="rId32" Type="http://schemas.openxmlformats.org/officeDocument/2006/relationships/sharedStrings" Target="sharedStrings.xml"/><Relationship Id="rId5" Type="http://schemas.openxmlformats.org/officeDocument/2006/relationships/externalLink" Target="externalLinks/externalLink2.xml"/><Relationship Id="rId15" Type="http://schemas.openxmlformats.org/officeDocument/2006/relationships/externalLink" Target="externalLinks/externalLink12.xml"/><Relationship Id="rId23" Type="http://schemas.openxmlformats.org/officeDocument/2006/relationships/externalLink" Target="externalLinks/externalLink20.xml"/><Relationship Id="rId28" Type="http://schemas.openxmlformats.org/officeDocument/2006/relationships/externalLink" Target="externalLinks/externalLink25.xml"/><Relationship Id="rId10" Type="http://schemas.openxmlformats.org/officeDocument/2006/relationships/externalLink" Target="externalLinks/externalLink7.xml"/><Relationship Id="rId19" Type="http://schemas.openxmlformats.org/officeDocument/2006/relationships/externalLink" Target="externalLinks/externalLink16.xml"/><Relationship Id="rId31" Type="http://schemas.openxmlformats.org/officeDocument/2006/relationships/styles" Target="styles.xml"/><Relationship Id="rId4" Type="http://schemas.openxmlformats.org/officeDocument/2006/relationships/externalLink" Target="externalLinks/externalLink1.xml"/><Relationship Id="rId9" Type="http://schemas.openxmlformats.org/officeDocument/2006/relationships/externalLink" Target="externalLinks/externalLink6.xml"/><Relationship Id="rId14" Type="http://schemas.openxmlformats.org/officeDocument/2006/relationships/externalLink" Target="externalLinks/externalLink11.xml"/><Relationship Id="rId22" Type="http://schemas.openxmlformats.org/officeDocument/2006/relationships/externalLink" Target="externalLinks/externalLink19.xml"/><Relationship Id="rId27" Type="http://schemas.openxmlformats.org/officeDocument/2006/relationships/externalLink" Target="externalLinks/externalLink24.xml"/><Relationship Id="rId30" Type="http://schemas.openxmlformats.org/officeDocument/2006/relationships/theme" Target="theme/theme1.xml"/><Relationship Id="rId8" Type="http://schemas.openxmlformats.org/officeDocument/2006/relationships/externalLink" Target="externalLinks/externalLink5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ee\project\&#51652;&#54665;&#51089;&#50629;\&#50689;&#45909;&#54644;&#50577;&#54172;&#49496;\111.&#51089;&#50629;&#51473;\03.&#48176;&#49688;&#44277;\02.&#49688;&#47049;\BOX&#49688;&#47049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yk\D\02.Project\06.2022%20Project\06.(&#49436;&#48512;&#44368;&#50977;&#51648;&#50896;&#52397;)(&#54620;&#49436;)%20&#48520;&#47196;&#51473;&#54617;&#44368;%20&#50868;&#46041;&#51109;%20&#54869;&#51109;&#44277;&#49324;%20&#49444;&#44228;&#50857;&#50669;\00.%20CD&#45225;&#54408;\01%20&#49444;&#44228;&#50696;&#49328;&#49436;\04.&#44049;&#51648;&#48143;&#50896;&#44032;&#44228;&#49328;&#49436;(&#48516;&#47532;)-0824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server\MIS\&#50900;&#46300;&#44148;&#49444;\&#49956;&#54540;&#45236;&#50669;\&#9632;&#47588;&#51077;,&#49328;&#51116;,&#50504;&#44288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Book2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ee\project\Documents%20and%20Settings\All%20Users\Documents\JACRETEC%20WORK\&#49884;&#49444;&#50504;&#51204;&#50672;&#44396;&#50896;\&#47560;&#54252;&#44396;&#52397;%20&#49892;&#49884;&#49444;&#44228;&#49436;\data\&#50868;&#44592;\&#44221;&#54252;&#52380;\&#50516;&#44144;1-1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51652;&#49437;\C\WINDOWS\9605G\DS-LOAD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J5\&#44277;&#49324;&#51068;&#44148;01\EXCEL\DATAPCS\DDD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T:\PROJECT\LOAD\28LINE\HWP\LOAD\KH\HWP\OUT\YES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Gunileng\jung%20ang\2005&#45380;\&#54252;&#54637;&#44397;&#46020;\&#49688;&#54644;&#48373;&#44396;\&#45824;&#47029;&#44277;&#49324;&#48708;\&#44397;&#46020;4&#54840;&#49440;(&#44221;&#51452;.&#50577;&#48513;.&#50504;&#46041;)&#50808;3&#44060;&#49548;\&#44397;&#46020;4&#54840;&#49440;(&#44221;&#51452;&#44048;&#54252;&#54036;&#51312;)&#50808;2&#44060;&#49548;\14&#44221;&#51452;&#50577;&#48513;&#50504;&#46041;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MW\12&#50900;27&#51068;CDWR\old-com\GA-DUK\XLS\RAMP-1\&#44221;&#48512;&#52509;&#44292;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Your-5d522321be\shareddocs\MSOFFICE\EXCEL\DANGCH-3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jjpeunju.netian.com/down/&#52572;&#51201;T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ee\project\SHIN345\&#54945;&#48169;&#54693;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2384;&#54840;\&#44277;&#50976;&#47928;&#49436;\&#52380;&#54840;&#49688;&#47928;&#52380;&#54840;&#48176;&#49688;&#47928;\&#52380;&#54840;&#49688;&#47928;&#44288;&#47144;\&#51089;&#50629;\&#51088;&#47308;\&#44592;&#44277;&#49324;\&#45824;&#44305;&#44368;&#50808;9&#44060;&#44368;\&#49444;&#44228;&#50696;&#49328;&#49436;(&#45824;&#44305;&#44368;&#50808;)&#52572;&#51333;&#49688;&#51221;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333;&#47784;\&#44277;&#50976;&#48169;\&#49892;&#54665;&#50696;&#49328;\&#49345;&#48393;\&#44277;&#53685;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&#51089;&#50629;&#49892;\project\&#44160;&#53664;\&#54840;&#45224;&#49440;&#44256;&#49549;&#52384;&#46020;\&#52280;&#44256;&#45236;&#50669;&#49436;(&#51452;&#44277;)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08009\network\DATA-98\&#51204;&#51452;&#50948;&#49373;\&#45236;&#50669;8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T:\PROJECT\LOAD\28LINE\HWP\LOAD\KH\HWP\IL-3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7924;&#51652;5\&#48177;&#50629;&#46356;&#49828;&#53356;%20(d)\2004\&#50577;&#47896;&#51109;\&#45236;&#50669;\&#50577;&#47896;&#51109;&#49444;&#44228;&#49436;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&#50896;&#52380;&#44368;&#46321;7&#44060;&#49548;\&#47588;&#54693;&#44368;&#46321;5\&#51089;&#50629;&#54028;&#51068;\&#49688;&#47532;&#44368;\DWG\YOOSHIN\1999-4\xls\ENG\SAMAN\DOHWA03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04;&#51116;&#47564;\My%20Documents\PROJECT\YR1\STRUC\SYJ-E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T:\My%20Documents\esco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ee\project\&#48337;&#50500;&#47532;\&#51089;&#50629;&#54028;&#51068;\&#51648;&#51656;&#54364;&#48376;&#44288;&#51204;&#49884;&#47932;\&#51089;&#50629;&#54028;&#51068;\&#46020;&#47196;&#54364;&#51648;&#54032;\&#51089;&#50629;&#54028;&#51068;\&#51228;&#51452;&#44284;&#54617;&#44368;&#50977;&#50672;&#44396;&#50896;\&#51089;&#50629;&#54028;&#51068;\&#54620;&#44397;&#53685;&#49888;\&#51312;&#45180;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&#51473;&#48516;&#45824;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C_D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microsoft.com/office/2006/relationships/xlExternalLinkPath/xlPathMissing" Target="&#49340;&#54872;&#45236;&#5066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"/>
      <sheetName val="(( BOX공))"/>
      <sheetName val="BOX총괄집계"/>
      <sheetName val="BOX총괄토공집계"/>
      <sheetName val="BOX집계"/>
      <sheetName val="BOX연장산출"/>
      <sheetName val="BOX공제연장산출"/>
      <sheetName val="BOX-1510"/>
      <sheetName val="BOX-1515"/>
      <sheetName val="BOX-2015"/>
      <sheetName val="BOX-2515"/>
      <sheetName val="BOX-3015"/>
      <sheetName val="BOX-2@2020"/>
      <sheetName val="BOX-2@3025"/>
      <sheetName val="BOX-2@3030"/>
      <sheetName val="BOX-3@3015"/>
      <sheetName val="BOX-3@3530"/>
      <sheetName val="((토공))"/>
      <sheetName val="BOX토공집계"/>
      <sheetName val="BOX-1510(토)"/>
      <sheetName val="BOX-1515(토)"/>
      <sheetName val="BOX-2015(토)"/>
      <sheetName val="BOX-2515(토)"/>
      <sheetName val="BOX-3015(토)"/>
      <sheetName val="BOX-2@2020(토)"/>
      <sheetName val="BOX-2@3025(토)"/>
      <sheetName val="BOX-2@3030(토)"/>
      <sheetName val="BOX-3@3015(토)"/>
      <sheetName val="BOX-3@3530(토)"/>
      <sheetName val="관로토피고(BOX)"/>
      <sheetName val="((공제))"/>
      <sheetName val="BOX공제량"/>
      <sheetName val="멘홀,우수받이공제(단위)"/>
      <sheetName val="BOX잡석공제연장산출"/>
      <sheetName val="BOX접속공제수량"/>
      <sheetName val="BOX접속공제(단위)"/>
      <sheetName val="BOX접속공제개소"/>
      <sheetName val="수위조절공제집계"/>
      <sheetName val="수위조절공제단위"/>
      <sheetName val="((보강))"/>
      <sheetName val="BOX보강량"/>
      <sheetName val="BOX접속보강수량"/>
      <sheetName val="접속관보강"/>
      <sheetName val="수위조절보강집계"/>
      <sheetName val="수위조절보강단위"/>
      <sheetName val="((장비투입구및마감벽))"/>
      <sheetName val="장비투입및마감벽"/>
      <sheetName val="장비투입접합부"/>
      <sheetName val="마감벽1515"/>
      <sheetName val="마감벽2515"/>
      <sheetName val="((받침대))"/>
      <sheetName val="받침수량집계"/>
      <sheetName val="암거받침단위수량"/>
      <sheetName val="((신축이음))"/>
      <sheetName val="신축이음집계"/>
      <sheetName val="신축이음산출"/>
      <sheetName val="신축이음산출근거"/>
      <sheetName val="최적단면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.갑지"/>
      <sheetName val="원가계산 (토목)"/>
      <sheetName val="원가계산(조경)"/>
      <sheetName val="비고"/>
    </sheetNames>
    <sheetDataSet>
      <sheetData sheetId="0"/>
      <sheetData sheetId="1"/>
      <sheetData sheetId="2"/>
      <sheetData sheetId="3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개요A"/>
      <sheetName val="개요B"/>
      <sheetName val="면세율"/>
      <sheetName val="공통가설"/>
      <sheetName val="현관비계"/>
      <sheetName val="인원투입"/>
      <sheetName val="간노"/>
      <sheetName val="현관비"/>
      <sheetName val="매입"/>
      <sheetName val="산재"/>
      <sheetName val="안관비"/>
      <sheetName val="안전시설산출"/>
      <sheetName val="BOX-151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량산출서 (2)"/>
      <sheetName val="Sheet1"/>
      <sheetName val="Sheet2"/>
      <sheetName val="Sheet3"/>
      <sheetName val="#REF"/>
      <sheetName val="공종자재집계 (2)"/>
      <sheetName val="재료집계표  (2)"/>
      <sheetName val="설계표"/>
      <sheetName val="원가계산"/>
      <sheetName val="총괄내역서"/>
      <sheetName val="내역서"/>
      <sheetName val="마운딩산출"/>
      <sheetName val="소형고압면적"/>
      <sheetName val="지주목산출"/>
      <sheetName val="수량산출서"/>
      <sheetName val="식재일위"/>
      <sheetName val="수목운반,상하차비"/>
      <sheetName val="이식자재산출"/>
      <sheetName val=" 단가"/>
      <sheetName val="시설물일위"/>
      <sheetName val="노임단가2000년"/>
      <sheetName val="기계경비목록"/>
      <sheetName val="기계경비"/>
      <sheetName val="시멘트철근"/>
      <sheetName val="골재집계표"/>
      <sheetName val="갑지(가로)"/>
      <sheetName val="나"/>
      <sheetName val="CB건축(신) (2)"/>
      <sheetName val="CB건축(신)"/>
      <sheetName val="산출근거"/>
      <sheetName val="기초일위집게표(7)"/>
      <sheetName val="기초일위대가(8)"/>
      <sheetName val=" 단가대비표"/>
      <sheetName val="인력"/>
      <sheetName val="운반비"/>
      <sheetName val="H빔"/>
      <sheetName val="파일항타"/>
      <sheetName val="암파쇄"/>
      <sheetName val="자재집계표"/>
      <sheetName val="옹벽토공량"/>
      <sheetName val="철근집계표"/>
      <sheetName val="기계시간당경비"/>
      <sheetName val="끝-이하출력(x)"/>
      <sheetName val="옹벽수량표."/>
      <sheetName val="전체3회변경"/>
      <sheetName val="식재단가 (2)"/>
      <sheetName val="일위대가"/>
      <sheetName val="계약내역 (1)"/>
      <sheetName val="견적갑"/>
      <sheetName val="bm내역서(B공구)"/>
      <sheetName val="변경내역"/>
      <sheetName val="신규단가(A)제작"/>
      <sheetName val="신규단가(B)물가정보"/>
      <sheetName val="견적갑&quot;A&quot;공구"/>
      <sheetName val="견적조건보고서&quot;A&quot;공구"/>
      <sheetName val="A비엠"/>
      <sheetName val="공율산출"/>
      <sheetName val="장안(01.05.30)(2)"/>
      <sheetName val="내쇼날 (01.05.30)"/>
      <sheetName val="장안(01.05.30)"/>
      <sheetName val="진성(01.05.30)"/>
      <sheetName val="3Week(4-3)(보안)"/>
      <sheetName val="전기공정표"/>
      <sheetName val="5. Pile검토"/>
      <sheetName val="간지"/>
      <sheetName val="1.설조"/>
      <sheetName val="2.단면가정"/>
      <sheetName val="3.MO "/>
      <sheetName val="4.하중"/>
      <sheetName val="5.내진"/>
      <sheetName val="6.부재력"/>
      <sheetName val="INPUT(상시)"/>
      <sheetName val="USD"/>
      <sheetName val="WSD"/>
      <sheetName val="반력"/>
      <sheetName val="TIRED"/>
      <sheetName val="INPUT(지진시)"/>
      <sheetName val="내진"/>
      <sheetName val="내진반력"/>
      <sheetName val="7.단면력"/>
      <sheetName val="10.1.1 footing 계산"/>
      <sheetName val="10.1.2 footing 계산"/>
      <sheetName val="10.2.1 단면력 산정"/>
      <sheetName val="10.2.1 단면력 산정 (2)"/>
      <sheetName val="단면력 (2)"/>
      <sheetName val="E-01"/>
      <sheetName val="사정단가  (2)"/>
      <sheetName val="SHEARKEY검토 (2)"/>
      <sheetName val="감액산출근거"/>
      <sheetName val="세부내역서 (2)"/>
      <sheetName val="세부내역서"/>
      <sheetName val="총총괄"/>
      <sheetName val="검측계획서"/>
      <sheetName val="검측요청서(토지)"/>
      <sheetName val="배관체크"/>
      <sheetName val="5.25"/>
      <sheetName val="CABLE(MAIN)"/>
      <sheetName val="전선관수량산출표 (4)"/>
      <sheetName val="명림건설"/>
      <sheetName val="FAX"/>
      <sheetName val="위임장(배상현) (2)"/>
      <sheetName val="총괄표"/>
      <sheetName val="토목내역서(설계변경)"/>
      <sheetName val="수량명세서-구"/>
      <sheetName val="적용"/>
      <sheetName val="예정공정표-SK (2)"/>
      <sheetName val="Sheet4"/>
      <sheetName val="평면도"/>
      <sheetName val="딱지"/>
      <sheetName val="산출내역"/>
      <sheetName val="집계표 (2)"/>
      <sheetName val="접"/>
      <sheetName val="변경이유서"/>
      <sheetName val="비탈면 돌붙임(형식2)단가산출근거"/>
      <sheetName val="신규단가산출(2002m)"/>
      <sheetName val="변경사유서"/>
      <sheetName val="보조기층현황"/>
      <sheetName val="내역비교 (2)"/>
      <sheetName val="내역비교 (3)"/>
      <sheetName val="단가산출(적용20)단가적정성"/>
      <sheetName val="단가산출(적용25)단가적정성"/>
      <sheetName val="사진대지"/>
      <sheetName val="사진대지 (2)"/>
      <sheetName val="사업소보고"/>
      <sheetName val="설계변경 제출(10.5극동)"/>
      <sheetName val="쏠레땅쉬-1월"/>
      <sheetName val="설계변경 제출(4차이후미적용)"/>
      <sheetName val="감사지적"/>
      <sheetName val="방침사항5"/>
      <sheetName val="설계변경 제출(근거서류)-참고"/>
      <sheetName val="타공종이기수량집계"/>
      <sheetName val="Sheet5"/>
      <sheetName val="Sheet6"/>
      <sheetName val="Sheet7"/>
      <sheetName val="Sheet8"/>
      <sheetName val="Sheet9"/>
      <sheetName val="Sheet10"/>
      <sheetName val="범양"/>
      <sheetName val="간접비분개"/>
      <sheetName val="전체실행예산(본사양식) (2)"/>
      <sheetName val="감독실현황"/>
      <sheetName val="2001.12"/>
      <sheetName val="집계표"/>
      <sheetName val="장고개내역서"/>
      <sheetName val="SK+극동"/>
      <sheetName val="702"/>
      <sheetName val="VXXXXX"/>
      <sheetName val="JUP2000"/>
      <sheetName val="laroux"/>
      <sheetName val="2000장비이동현황"/>
      <sheetName val="3-5.인원 수급 계획"/>
      <sheetName val="표지"/>
      <sheetName val="JUP2001"/>
      <sheetName val="그림"/>
      <sheetName val="2001매출현황"/>
      <sheetName val="2001기성현황"/>
      <sheetName val="2001JUP vs 기성"/>
      <sheetName val="2001년도TO비교"/>
      <sheetName val="쏠레땅쉬원가(02)"/>
      <sheetName val="직영시행공사비"/>
      <sheetName val="내역서-sk"/>
      <sheetName val="증감내역서"/>
      <sheetName val="집계표(당초,변경) (2)"/>
      <sheetName val="7차공사4회기성(직공비)"/>
      <sheetName val="7차공사3회기성(직공비)"/>
      <sheetName val="본사청구1"/>
      <sheetName val="세부내역서 "/>
      <sheetName val="제잡비산출근거 (전체)"/>
      <sheetName val="발주제잡비산근(2)"/>
      <sheetName val="보강원심력철근콘크리트관"/>
      <sheetName val="원심력철근콘크리트관하차비"/>
      <sheetName val="목차"/>
      <sheetName val="여건사유"/>
      <sheetName val="2001설계예정9.17 (3)"/>
      <sheetName val="(방음벽반사형)"/>
      <sheetName val="단가내부"/>
      <sheetName val="단가외부 "/>
      <sheetName val="Book2"/>
      <sheetName val="6공구(당초)"/>
      <sheetName val="제잡비현황"/>
      <sheetName val="물가변동액(전체분)"/>
      <sheetName val="제출내역 (2)"/>
      <sheetName val="70%"/>
      <sheetName val="공사비집계"/>
      <sheetName val="부대내역"/>
      <sheetName val="준검 내역서"/>
      <sheetName val="지급자재"/>
      <sheetName val="비목군분류내역"/>
      <sheetName val="수산출"/>
      <sheetName val="계"/>
      <sheetName val="이월"/>
      <sheetName val="배수자집계"/>
      <sheetName val="전체수량집계"/>
      <sheetName val="투찰"/>
      <sheetName val="식재인부"/>
      <sheetName val="데이타"/>
      <sheetName val="1공구산출내역서"/>
      <sheetName val="1,2공구원가계산서"/>
      <sheetName val="2공구산출내역"/>
      <sheetName val="Macro1"/>
      <sheetName val="Macro2"/>
      <sheetName val="세골재  T2 변경 현황"/>
      <sheetName val="106C0300"/>
      <sheetName val="수량집계"/>
      <sheetName val="토공"/>
      <sheetName val="배수공"/>
      <sheetName val="구조물공"/>
      <sheetName val="포장공"/>
      <sheetName val="부대공"/>
      <sheetName val="3차설계"/>
      <sheetName val="방음벽집계"/>
      <sheetName val="공사내역"/>
      <sheetName val="깨기집계"/>
      <sheetName val="줄파기집"/>
      <sheetName val="전체설계서"/>
      <sheetName val="철근"/>
      <sheetName val="사진대지 (5)"/>
      <sheetName val="공사비증감"/>
      <sheetName val="8.시공현황"/>
      <sheetName val="지급자재명세서 (3)"/>
      <sheetName val="단가산출서(SS)"/>
      <sheetName val="출입로"/>
      <sheetName val="증감내역"/>
      <sheetName val="현황 (3)"/>
      <sheetName val="현황"/>
      <sheetName val="수량산출"/>
      <sheetName val="공제량"/>
      <sheetName val="검토안"/>
      <sheetName val="공사비증감현황(A3)"/>
      <sheetName val="보고"/>
      <sheetName val="예산서"/>
      <sheetName val="집계표 "/>
      <sheetName val="지급자재명세서 (2)"/>
      <sheetName val="통신설계서"/>
      <sheetName val="최종내역"/>
      <sheetName val="변경수량집계"/>
      <sheetName val="철.콘 수량산출 (적용)"/>
      <sheetName val="가도공 수량 집계표"/>
      <sheetName val="가도차도부 수량산출"/>
      <sheetName val="가도길어깨현황1"/>
      <sheetName val="제잡비전체건축(2001)"/>
      <sheetName val="제잡비현황 (건축)"/>
      <sheetName val="5"/>
      <sheetName val="철거집계표(전체)"/>
      <sheetName val="철거집계표(토공)"/>
      <sheetName val="공사량현황"/>
      <sheetName val="지급자재명세서"/>
      <sheetName val="2002년설계서"/>
      <sheetName val="갑지"/>
      <sheetName val="암거집계"/>
      <sheetName val="전체 (2)"/>
      <sheetName val="몰탈"/>
      <sheetName val="부곡교"/>
      <sheetName val="교대철근"/>
      <sheetName val="단가비교표"/>
      <sheetName val="제잡비('02)"/>
      <sheetName val="기타집계"/>
      <sheetName val="2.08"/>
      <sheetName val="단계처리참고"/>
      <sheetName val="C관집"/>
      <sheetName val="타이기"/>
      <sheetName val="변경집계장"/>
      <sheetName val="변경설계서"/>
      <sheetName val="3개분류내역"/>
      <sheetName val="2.10"/>
      <sheetName val="앞집계"/>
      <sheetName val="수량명세서"/>
      <sheetName val="수량집계표"/>
      <sheetName val="단계차선 16-8"/>
      <sheetName val="적용외집계장"/>
      <sheetName val="비목분류 "/>
      <sheetName val="비목별물가지수변동현황"/>
      <sheetName val="k치 "/>
      <sheetName val="BOOK7"/>
      <sheetName val="T2"/>
      <sheetName val="상부공"/>
      <sheetName val="주요자재"/>
      <sheetName val="교각수량"/>
      <sheetName val="측구수량집계"/>
      <sheetName val="배수이월"/>
      <sheetName val="유용유동"/>
      <sheetName val="타공정앞장"/>
      <sheetName val="공구리"/>
      <sheetName val="구미전체집계"/>
      <sheetName val="영업소집계"/>
      <sheetName val="가도집계"/>
      <sheetName val="건축비목분류"/>
      <sheetName val="비목별물가지수"/>
      <sheetName val="교량접속수"/>
      <sheetName val="전체(광21)"/>
      <sheetName val="신광상부"/>
      <sheetName val="타공정"/>
      <sheetName val="5.08차광망"/>
      <sheetName val="방음출입문"/>
      <sheetName val="5.14경계표주"/>
      <sheetName val="5.09가드휀스"/>
      <sheetName val="5.12비탈보호"/>
      <sheetName val="마감면집"/>
      <sheetName val="시추조사"/>
      <sheetName val="5.11방음벽수량집"/>
      <sheetName val="길어깨부"/>
      <sheetName val="5.13보도(구미천)"/>
      <sheetName val="가도공집계"/>
      <sheetName val="강가시설전체"/>
      <sheetName val="sheetpile"/>
      <sheetName val="5.23안전시설목"/>
      <sheetName val="5.26낙하물방지"/>
      <sheetName val="5.29철근"/>
      <sheetName val="5.30시멘트"/>
      <sheetName val="도색산출"/>
      <sheetName val="월드컵안전"/>
      <sheetName val="폐기물"/>
      <sheetName val="중기노임"/>
      <sheetName val="results"/>
      <sheetName val="수량증감현황 (2)"/>
      <sheetName val="사유서 "/>
      <sheetName val="예정공정표"/>
      <sheetName val="변경사유 (변경)"/>
      <sheetName val="원가계산서(설계변경-세로)"/>
      <sheetName val="730x500"/>
      <sheetName val="뽑기"/>
      <sheetName val="ㅂㅂ"/>
      <sheetName val="ㅂㅂ (2)"/>
      <sheetName val="ㅂㅂ (3)"/>
      <sheetName val="ㅂㅂ (4)"/>
      <sheetName val="6차분13회기성요약표"/>
      <sheetName val="토공견적"/>
      <sheetName val="철콘 견적"/>
      <sheetName val="증감대비"/>
      <sheetName val="총괄"/>
      <sheetName val="금차분"/>
      <sheetName val="전체분"/>
      <sheetName val="도급 "/>
      <sheetName val="복통 (10)"/>
      <sheetName val="부"/>
      <sheetName val="수원공(총)"/>
      <sheetName val="운반2 (2)"/>
      <sheetName val="0103"/>
      <sheetName val="강교작업일보용"/>
      <sheetName val="차로이탈인식시설"/>
      <sheetName val="PC2.9 4.142"/>
      <sheetName val="앵카 (33.5)"/>
      <sheetName val="내민식"/>
      <sheetName val="수평배수공(L=3M)"/>
      <sheetName val="수평배수공(L=10M)"/>
      <sheetName val="모래구입(7000)"/>
      <sheetName val="모래구입(6700)"/>
      <sheetName val="포대시멘트"/>
      <sheetName val="내역2안(1구간)"/>
      <sheetName val="내역2안(2구간)"/>
      <sheetName val="세부예정공정표(시례3,4교)"/>
      <sheetName val="4.건별공사비증감내역"/>
      <sheetName val="집계표지(전체분)"/>
      <sheetName val="내역(전체분)"/>
      <sheetName val="집계표지(금회분)"/>
      <sheetName val="내역(금회분)"/>
      <sheetName val="자재기성산출서"/>
      <sheetName val="옥산"/>
      <sheetName val="업체별(옥)"/>
      <sheetName val="단가대비표"/>
      <sheetName val="수량산출서 (3)"/>
      <sheetName val="관리비 (2)"/>
      <sheetName val="보조기층단가분개"/>
      <sheetName val="1+100"/>
      <sheetName val="단가조사표"/>
      <sheetName val="견적비교표"/>
      <sheetName val="공사원가계산서"/>
      <sheetName val="총괄내역 A+B"/>
      <sheetName val="내역A"/>
      <sheetName val="내역B"/>
      <sheetName val="계약내내역"/>
      <sheetName val="일위집계"/>
      <sheetName val="일위대가 (3)"/>
      <sheetName val="자재가격"/>
      <sheetName val="준설내역"/>
      <sheetName val="준설재료"/>
      <sheetName val="계약조건"/>
      <sheetName val="총괄집계표"/>
      <sheetName val="공통가설"/>
      <sheetName val="건축공사집계표"/>
      <sheetName val="건축공사(클럽하우스)"/>
      <sheetName val="건축공사(관리동)"/>
      <sheetName val="건축공사(후생동)"/>
      <sheetName val="건축공사(농기구창고)"/>
      <sheetName val="건축공사(정비고)"/>
      <sheetName val="건축공사(스타트하우스)"/>
      <sheetName val="건축공사(그늘집)"/>
      <sheetName val="건축공사(수위실)"/>
      <sheetName val="전기공사집계표"/>
      <sheetName val="전기공사(클럽하우스)"/>
      <sheetName val="전기공사(관리동)"/>
      <sheetName val="전기공사(후생동)"/>
      <sheetName val="전기공사(농기구창고)"/>
      <sheetName val="전기공사(정비고)"/>
      <sheetName val="전기공사(스타트하우스)"/>
      <sheetName val="전기공사(그늘집)"/>
      <sheetName val="전기공사(옥외)"/>
      <sheetName val="설비공사(집계표)"/>
      <sheetName val="설비공사(클럽하우스)"/>
      <sheetName val="설비공사(관리동)"/>
      <sheetName val="설비공사(후생동)"/>
      <sheetName val="설비공사(농기구창고)"/>
      <sheetName val="설비공사(스타트하우스)"/>
      <sheetName val="설비공사(그늘집)"/>
      <sheetName val="물량증감대비"/>
      <sheetName val="봉성내역"/>
      <sheetName val="입곡내역"/>
      <sheetName val="총"/>
      <sheetName val="간선총괄 "/>
      <sheetName val="취수탑총괄"/>
      <sheetName val="2002년정산 변경2)"/>
      <sheetName val="격자블럭"/>
      <sheetName val="보강공집계표"/>
      <sheetName val=" 사면수량집계표"/>
      <sheetName val="공제현황"/>
      <sheetName val="공사비요약 "/>
      <sheetName val="4"/>
      <sheetName val="산출근거서 (9800)"/>
      <sheetName val="단가표"/>
      <sheetName val="master"/>
      <sheetName val="전선제원"/>
      <sheetName val="Input"/>
      <sheetName val="초기검토"/>
      <sheetName val="제2장력"/>
      <sheetName val="카테나리각"/>
      <sheetName val="원본 (2)"/>
      <sheetName val="철.콘"/>
      <sheetName val="토공사"/>
      <sheetName val="계좌입금의뢰서"/>
      <sheetName val="각 서"/>
      <sheetName val="직불합의각서(토공)"/>
      <sheetName val="직불합의각서(수목)"/>
      <sheetName val="직불합의각서(계측)"/>
      <sheetName val="인부산출"/>
      <sheetName val="강서구기별"/>
      <sheetName val="잡비"/>
      <sheetName val="174호 (A각)"/>
      <sheetName val="174호(D각)"/>
      <sheetName val="설계자"/>
      <sheetName val="확의견"/>
      <sheetName val="개요"/>
      <sheetName val="공감요율산출"/>
      <sheetName val="관리비3의3총괄"/>
      <sheetName val="공사비명세서"/>
      <sheetName val="중분대용1"/>
      <sheetName val="중분대용2"/>
      <sheetName val="본선"/>
      <sheetName val="본선2"/>
      <sheetName val="본선3"/>
      <sheetName val="R-A(우)"/>
      <sheetName val=" R-A(우2)"/>
      <sheetName val="R-A(좌)"/>
      <sheetName val="R-A(좌2)"/>
      <sheetName val="소분리대 반사판"/>
      <sheetName val="실행내역서 (2)"/>
      <sheetName val="관리비"/>
      <sheetName val="02.05.14"/>
      <sheetName val="02.5.23"/>
      <sheetName val="작은검사원"/>
      <sheetName val="작은기성(갑)"/>
      <sheetName val="작은기성(을)"/>
      <sheetName val="두원검사원"/>
      <sheetName val="두원기성(갑)"/>
      <sheetName val="두원기성(을)"/>
      <sheetName val="총괄 (집) (2)"/>
      <sheetName val="공정표(출력)"/>
      <sheetName val="심사승인공문"/>
      <sheetName val="골조도"/>
      <sheetName val="집계-교대"/>
      <sheetName val="집계-교대1"/>
      <sheetName val="교대1"/>
      <sheetName val="L형 옹벽공제 추가앞성토"/>
      <sheetName val="집계-교대2"/>
      <sheetName val="교대2"/>
      <sheetName val="추가앞성토"/>
      <sheetName val="덕트,트레이(함평)"/>
      <sheetName val="C&amp;CIW"/>
      <sheetName val="증감대비표"/>
      <sheetName val="품셈"/>
      <sheetName val="토공유동표(4)"/>
      <sheetName val="별도 (2)"/>
      <sheetName val="공사에규격"/>
      <sheetName val="사전검측"/>
      <sheetName val="기성청구원"/>
      <sheetName val="투입내역서"/>
      <sheetName val="암파쇄방호시설연장조서@"/>
      <sheetName val="검사원"/>
      <sheetName val="기성내역(사정분)"/>
      <sheetName val="공사비증가내역서 (3)"/>
      <sheetName val="총괄내역"/>
      <sheetName val="요약"/>
      <sheetName val="청구서갑지(당초)"/>
      <sheetName val="화재 탐지 설비"/>
      <sheetName val="도로복구"/>
      <sheetName val="줄눈설치단가"/>
      <sheetName val="기성청구서 (2)"/>
      <sheetName val="제초작업실행내역서"/>
      <sheetName val="10월 시공정산 (3)"/>
      <sheetName val="공통경비(11월)"/>
      <sheetName val="SPA SP"/>
      <sheetName val="CRD SP"/>
      <sheetName val="정산"/>
      <sheetName val="품의"/>
      <sheetName val="Sheet1 (3)"/>
      <sheetName val="2.손익추이"/>
      <sheetName val="토지면적+건물면적 (2)"/>
      <sheetName val="12월 판관비실적(배부후)"/>
      <sheetName val="print용(더블) (2)"/>
      <sheetName val="4.TO 및 현재원"/>
      <sheetName val="면담일지"/>
      <sheetName val="계획처리"/>
      <sheetName val="COVER (2)"/>
      <sheetName val="▣현대수출"/>
      <sheetName val="▣차종실적"/>
      <sheetName val="▣판매실적 (3)"/>
      <sheetName val="XX경쟁판매 (2)"/>
      <sheetName val="▣익월계획"/>
      <sheetName val="▣익월계획 (3)"/>
      <sheetName val="▣익월계획 (추가)"/>
      <sheetName val="BACKUP 판매실적 (2)"/>
      <sheetName val="▣경쟁판매"/>
      <sheetName val="▣3사수출"/>
      <sheetName val="공정별LAY (4)"/>
      <sheetName val="Sheet1 (2)"/>
      <sheetName val="EFFLIFT"/>
      <sheetName val="PRO(삭제)"/>
      <sheetName val="가동비조사"/>
    </sheetNames>
    <sheetDataSet>
      <sheetData sheetId="0"/>
      <sheetData sheetId="1" refreshError="1"/>
      <sheetData sheetId="2" refreshError="1"/>
      <sheetData sheetId="3" refreshError="1"/>
      <sheetData sheetId="4"/>
      <sheetData sheetId="5"/>
      <sheetData sheetId="6"/>
      <sheetData sheetId="7" refreshError="1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 refreshError="1"/>
      <sheetData sheetId="60"/>
      <sheetData sheetId="61" refreshError="1"/>
      <sheetData sheetId="62" refreshError="1"/>
      <sheetData sheetId="63" refreshError="1"/>
      <sheetData sheetId="64" refreshError="1"/>
      <sheetData sheetId="65"/>
      <sheetData sheetId="66" refreshError="1"/>
      <sheetData sheetId="67" refreshError="1"/>
      <sheetData sheetId="68"/>
      <sheetData sheetId="69"/>
      <sheetData sheetId="70"/>
      <sheetData sheetId="7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/>
      <sheetData sheetId="82" refreshError="1"/>
      <sheetData sheetId="83" refreshError="1"/>
      <sheetData sheetId="84" refreshError="1"/>
      <sheetData sheetId="85"/>
      <sheetData sheetId="86" refreshError="1"/>
      <sheetData sheetId="87"/>
      <sheetData sheetId="88" refreshError="1"/>
      <sheetData sheetId="89" refreshError="1"/>
      <sheetData sheetId="90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/>
      <sheetData sheetId="144" refreshError="1"/>
      <sheetData sheetId="145" refreshError="1"/>
      <sheetData sheetId="146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/>
      <sheetData sheetId="159" refreshError="1"/>
      <sheetData sheetId="160" refreshError="1"/>
      <sheetData sheetId="161"/>
      <sheetData sheetId="162"/>
      <sheetData sheetId="163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/>
      <sheetData sheetId="171"/>
      <sheetData sheetId="172"/>
      <sheetData sheetId="173"/>
      <sheetData sheetId="174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/>
      <sheetData sheetId="261" refreshError="1"/>
      <sheetData sheetId="262" refreshError="1"/>
      <sheetData sheetId="263" refreshError="1"/>
      <sheetData sheetId="264" refreshError="1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 refreshError="1"/>
      <sheetData sheetId="276" refreshError="1"/>
      <sheetData sheetId="277"/>
      <sheetData sheetId="278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/>
      <sheetData sheetId="325"/>
      <sheetData sheetId="326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/>
      <sheetData sheetId="347"/>
      <sheetData sheetId="348"/>
      <sheetData sheetId="349"/>
      <sheetData sheetId="350"/>
      <sheetData sheetId="351" refreshError="1"/>
      <sheetData sheetId="352" refreshError="1"/>
      <sheetData sheetId="353" refreshError="1"/>
      <sheetData sheetId="354"/>
      <sheetData sheetId="355" refreshError="1"/>
      <sheetData sheetId="356" refreshError="1"/>
      <sheetData sheetId="357" refreshError="1"/>
      <sheetData sheetId="358"/>
      <sheetData sheetId="359"/>
      <sheetData sheetId="360" refreshError="1"/>
      <sheetData sheetId="36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/>
      <sheetData sheetId="376" refreshError="1"/>
      <sheetData sheetId="377" refreshError="1"/>
      <sheetData sheetId="378"/>
      <sheetData sheetId="379"/>
      <sheetData sheetId="380"/>
      <sheetData sheetId="381" refreshError="1"/>
      <sheetData sheetId="382" refreshError="1"/>
      <sheetData sheetId="383"/>
      <sheetData sheetId="384"/>
      <sheetData sheetId="385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/>
      <sheetData sheetId="405"/>
      <sheetData sheetId="406"/>
      <sheetData sheetId="407"/>
      <sheetData sheetId="408" refreshError="1"/>
      <sheetData sheetId="409" refreshError="1"/>
      <sheetData sheetId="410"/>
      <sheetData sheetId="411"/>
      <sheetData sheetId="412"/>
      <sheetData sheetId="413"/>
      <sheetData sheetId="414"/>
      <sheetData sheetId="415"/>
      <sheetData sheetId="416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/>
      <sheetData sheetId="436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/>
      <sheetData sheetId="444" refreshError="1"/>
      <sheetData sheetId="445" refreshError="1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/>
      <sheetData sheetId="489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/>
      <sheetData sheetId="497" refreshError="1"/>
      <sheetData sheetId="498" refreshError="1"/>
      <sheetData sheetId="499" refreshError="1"/>
      <sheetData sheetId="500"/>
      <sheetData sheetId="501" refreshError="1"/>
      <sheetData sheetId="502" refreshError="1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 refreshError="1"/>
      <sheetData sheetId="516" refreshError="1"/>
      <sheetData sheetId="517"/>
      <sheetData sheetId="518" refreshError="1"/>
      <sheetData sheetId="519" refreshError="1"/>
      <sheetData sheetId="520" refreshError="1"/>
      <sheetData sheetId="521"/>
      <sheetData sheetId="522"/>
      <sheetData sheetId="523"/>
      <sheetData sheetId="524"/>
      <sheetData sheetId="525" refreshError="1"/>
      <sheetData sheetId="526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"/>
      <sheetName val="laroux"/>
      <sheetName val="심사표지"/>
      <sheetName val="표지"/>
      <sheetName val="표지 (2)"/>
      <sheetName val="골재집계"/>
      <sheetName val="총자재집계표"/>
      <sheetName val="옹벽수량집계 "/>
      <sheetName val="주요자재집계표"/>
      <sheetName val="토공집계"/>
      <sheetName val="토적계산서"/>
      <sheetName val="교량총수량집계"/>
      <sheetName val="농로교수량집계B=4.0"/>
      <sheetName val="농로교수량집계B=6.0"/>
      <sheetName val="농로교토공수량산출(B=4.5)"/>
      <sheetName val="농로교토공수량산출(B=6.5)"/>
      <sheetName val="농로교수량산출(B=4.5)"/>
      <sheetName val="농로교수량산출(B=6.5)"/>
      <sheetName val="날개벽수량산출 (교량)"/>
      <sheetName val="교량위치조서"/>
      <sheetName val="라이닝수량산출 (4)"/>
      <sheetName val="구조물깨기"/>
      <sheetName val="헐기수량산출"/>
      <sheetName val="구조물헐기조서"/>
      <sheetName val="석축수량"/>
      <sheetName val="석축수량 (2)"/>
      <sheetName val="석축단위수량"/>
      <sheetName val="석축단위수량 (2)"/>
      <sheetName val="수로교수량산출"/>
      <sheetName val="파라팻트보강 (2)"/>
      <sheetName val="석축조서"/>
      <sheetName val="석축조서 (2)"/>
      <sheetName val="석축공제수량"/>
      <sheetName val="전석수량집계"/>
      <sheetName val="자연석조서"/>
      <sheetName val="전석쌓기단위수량"/>
      <sheetName val="자연석공제수량"/>
      <sheetName val="낙차공 수량집계"/>
      <sheetName val="낙차공 수량집계 (2)"/>
      <sheetName val="낙차공위치조서"/>
      <sheetName val="낙차공단위수량"/>
      <sheetName val="낙차공단위수량 (3)"/>
      <sheetName val="낙차공단위수량 (2)"/>
      <sheetName val="구조물집계 (2)"/>
      <sheetName val="옹벽단위수량 (2)"/>
      <sheetName val="옹벽집계"/>
      <sheetName val="옹벽집계 (2)"/>
      <sheetName val="옹벽공집계표"/>
      <sheetName val="위치조서"/>
      <sheetName val="옹벽연장조서"/>
      <sheetName val="옹벽단위수량"/>
      <sheetName val="암거1수량"/>
      <sheetName val="난간벽,차수벽"/>
      <sheetName val="암거단위-1련"/>
      <sheetName val="암거단위-2련"/>
      <sheetName val="BOX현황"/>
      <sheetName val="터파기고(box)"/>
      <sheetName val="날개벽뒷채움"/>
      <sheetName val="날개벽"/>
      <sheetName val="날개벽토공"/>
      <sheetName val="부대공집계"/>
      <sheetName val="파고라부대시설"/>
      <sheetName val="방호책"/>
      <sheetName val="도로경계석"/>
      <sheetName val="보도블럭포장"/>
      <sheetName val="000000"/>
      <sheetName val="box-간지"/>
      <sheetName val="날개벽수량표"/>
    </sheetNames>
    <sheetDataSet>
      <sheetData sheetId="0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부하"/>
      <sheetName val="TR용량"/>
      <sheetName val="BATT"/>
      <sheetName val="GENCALC"/>
      <sheetName val="CABLE SIZE CALCULATION SHEET"/>
      <sheetName val="IMPEADENCE MAP "/>
      <sheetName val="IMPEADENCE "/>
      <sheetName val="등가거리"/>
      <sheetName val="MCCCALC"/>
      <sheetName val="CABLECALC"/>
      <sheetName val="DATA"/>
      <sheetName val="DATA1"/>
      <sheetName val="MOTOR"/>
      <sheetName val="견적갑지"/>
      <sheetName val="입찰참가보고 (2)"/>
      <sheetName val="집계표"/>
      <sheetName val="내역"/>
      <sheetName val="부대공II"/>
      <sheetName val="가설사무실"/>
      <sheetName val="조직도"/>
      <sheetName val="카메라"/>
      <sheetName val="000000"/>
      <sheetName val="조명율표"/>
      <sheetName val="CABLE"/>
      <sheetName val="전동기수정"/>
      <sheetName val="전동기적용"/>
      <sheetName val="전동기"/>
      <sheetName val="PACKAGE"/>
      <sheetName val="전선"/>
      <sheetName val="전선관"/>
      <sheetName val="허용전류"/>
      <sheetName val="선로정수"/>
      <sheetName val="전선관(1)"/>
      <sheetName val="부하산정"/>
      <sheetName val="케이블선정"/>
      <sheetName val="Sheet9"/>
      <sheetName val="Sheet10"/>
      <sheetName val="Sheet12"/>
      <sheetName val="Sheet11"/>
      <sheetName val="Sheet13"/>
      <sheetName val="Sheet14"/>
      <sheetName val="Sheet15"/>
      <sheetName val="Sheet16"/>
      <sheetName val="토목원가계산서"/>
      <sheetName val="토목원가"/>
      <sheetName val="집계장"/>
      <sheetName val="설계내역"/>
      <sheetName val="제외공종"/>
      <sheetName val="공정현황보고(3.20) (2)"/>
      <sheetName val="추진공정(법인)3.20"/>
      <sheetName val="공정현황보고(3.27) (2)"/>
      <sheetName val="추진공정(법인)3.27"/>
      <sheetName val="공정현황보고(4.2)"/>
      <sheetName val="표지"/>
      <sheetName val="원가계산"/>
      <sheetName val="원가계산기준"/>
      <sheetName val="단가산출서"/>
      <sheetName val="수량산출-재료"/>
      <sheetName val="수량산출-노무"/>
      <sheetName val="산출1-전력"/>
      <sheetName val="산출1-분전반"/>
      <sheetName val="산출2-기기동력"/>
      <sheetName val="산출3-동력"/>
      <sheetName val="산출4-접지"/>
      <sheetName val="산출5-피뢰침"/>
      <sheetName val="산출6-전등"/>
      <sheetName val="산출-전등(TRAY)"/>
      <sheetName val="산출7-전열"/>
      <sheetName val="산출8-조명제어"/>
      <sheetName val="산출9-TRAY"/>
      <sheetName val="단가조사-1"/>
      <sheetName val="단가조사-2"/>
      <sheetName val="일위집계"/>
      <sheetName val="일위대가"/>
      <sheetName val="노임단가"/>
      <sheetName val="단가비교표"/>
      <sheetName val="Chart1"/>
      <sheetName val="내역서"/>
      <sheetName val="단위내역목록"/>
      <sheetName val="단위내역서"/>
      <sheetName val="총괄표"/>
      <sheetName val="원가(1)"/>
      <sheetName val="원가(2)"/>
      <sheetName val="공량산출서"/>
      <sheetName val="설계참고목차"/>
      <sheetName val="수량조서"/>
      <sheetName val="1.철주신설"/>
      <sheetName val="2.철주신설"/>
      <sheetName val="3.철주신설"/>
      <sheetName val="4.비임신설"/>
      <sheetName val="5.기기가대"/>
      <sheetName val="6.철주기초"/>
      <sheetName val="7.기기기초"/>
      <sheetName val="8.기기기초"/>
      <sheetName val="9.기기기초"/>
      <sheetName val="10.단권변압기"/>
      <sheetName val="11.가스절연"/>
      <sheetName val="12.전자식제어반"/>
      <sheetName val="13.고장점표정반"/>
      <sheetName val="14.GP"/>
      <sheetName val="15.전철용RTU"/>
      <sheetName val="16.R-C BANK"/>
      <sheetName val="17.모선배선"/>
      <sheetName val="18.제어및전력케이블"/>
      <sheetName val="19.핏트"/>
      <sheetName val="20.배수로"/>
      <sheetName val="21.스틸그레이팅"/>
      <sheetName val="22.접지장치"/>
      <sheetName val="23.옥외전선관"/>
      <sheetName val="24.옥외외등"/>
      <sheetName val="25.무인화설비"/>
      <sheetName val="26.콘크리트포장"/>
      <sheetName val="27.자갈부설"/>
      <sheetName val="28.휀스"/>
      <sheetName val="29.소내용TR"/>
      <sheetName val="30.고배용VCB"/>
      <sheetName val="31.고배용RTU"/>
      <sheetName val="32.기기기초"/>
      <sheetName val="33.지중케이블"/>
      <sheetName val="34.전력용관로"/>
      <sheetName val="35.장주신설"/>
      <sheetName val="36.맨홀"/>
      <sheetName val="37.운반비"/>
      <sheetName val="운반비(철재류)"/>
      <sheetName val="운반비(전선관)"/>
      <sheetName val="운반비(전선류)"/>
      <sheetName val="호표"/>
      <sheetName val="시중노임표"/>
      <sheetName val="견적단가"/>
      <sheetName val="재료단가"/>
      <sheetName val="목차"/>
      <sheetName val="도급내역서"/>
      <sheetName val="1.공사집행계획서"/>
      <sheetName val="2.예산내역검토서"/>
      <sheetName val="3.실행원가내역서"/>
      <sheetName val="4.실행예산단가산출서(단가)"/>
      <sheetName val="4.실행예산단가산출서(금액)"/>
      <sheetName val="5.현장관리비"/>
      <sheetName val="6.공사예정공정표"/>
      <sheetName val="7.인원동원현황"/>
      <sheetName val="8.장비투입현황"/>
      <sheetName val="9.문제점 및 대책"/>
      <sheetName val="10.설계변경 및 추가공사"/>
      <sheetName val="공사수행범위"/>
      <sheetName val="자재투입계획"/>
      <sheetName val="사급자재구입량"/>
      <sheetName val="산출근거"/>
      <sheetName val="사급자재재료표"/>
      <sheetName val="Sheet1"/>
      <sheetName val="공사비"/>
      <sheetName val="단가산출"/>
      <sheetName val="가드레일산근"/>
      <sheetName val="수량집계표"/>
      <sheetName val="수량"/>
      <sheetName val="단가비교"/>
      <sheetName val="적용2002"/>
      <sheetName val="중기"/>
      <sheetName val="총물량표"/>
      <sheetName val="정산물량표"/>
      <sheetName val="정산세부물량1차분실적"/>
      <sheetName val="정산복구량"/>
      <sheetName val="일위대가표(1)"/>
      <sheetName val="일위대가표(2)"/>
      <sheetName val="자재단가비교표"/>
      <sheetName val="복구량산정 및 전용회선 사용"/>
      <sheetName val="Module1"/>
      <sheetName val="터널조도"/>
      <sheetName val="적쒩2002"/>
      <sheetName val="단위내엍목록"/>
      <sheetName val="원가계산서"/>
      <sheetName val="설계내역서"/>
      <sheetName val="제어반공량"/>
      <sheetName val="가격조사"/>
      <sheetName val="제어반견적"/>
      <sheetName val="주요물량"/>
      <sheetName val="안영판암원가계산서"/>
      <sheetName val="안영-판암간집계표"/>
      <sheetName val="안영복개집계표"/>
      <sheetName val="안영복개터널옥외변전"/>
      <sheetName val="안영복개터널가로등"/>
      <sheetName val="안영복개터널케이블(할증제외)"/>
      <sheetName val="안영복개터널케이블(할증)"/>
      <sheetName val="안영복개터널조명(할증제외)"/>
      <sheetName val="안영복개터널조명(할증)"/>
      <sheetName val="안영복개터널방재(할증제외)"/>
      <sheetName val="안영복개터널방재(할증)"/>
      <sheetName val="안영복개터널소화기(할증제외)"/>
      <sheetName val="안영복개터널소화기(할증)"/>
      <sheetName val="구완집계표"/>
      <sheetName val="구완터널옥외변전"/>
      <sheetName val="구완터널가로등"/>
      <sheetName val="구완터널케이블(할증제외)"/>
      <sheetName val="구완터널케이블(할증)"/>
      <sheetName val="구완터널조명(할증제외)"/>
      <sheetName val="구완터널조명(할증)"/>
      <sheetName val="구완터널방재(할증제외)"/>
      <sheetName val="구완터널방재(할증)"/>
      <sheetName val="구완터널소화기(할증제외)"/>
      <sheetName val="구완터널소화기(할증)"/>
      <sheetName val="안영영업소집계표"/>
      <sheetName val="안영옥외전기"/>
      <sheetName val="안영옥내전기"/>
      <sheetName val="안영옥내약전설비공사"/>
      <sheetName val="안영소방"/>
      <sheetName val="안영TG설비공사"/>
      <sheetName val="안영지명표지판총괄"/>
      <sheetName val="안영지명표지판"/>
      <sheetName val="안영지명표지판2"/>
      <sheetName val="안영IC집계표"/>
      <sheetName val="안영IC"/>
      <sheetName val="안영IC신호등집계표"/>
      <sheetName val="안영IC신호등"/>
      <sheetName val="남대전JC집계표"/>
      <sheetName val="남대전JC"/>
      <sheetName val="교량집계표(안영-판암감)"/>
      <sheetName val="교량점검등(안영-판암간)"/>
      <sheetName val="지급자재집계표"/>
      <sheetName val="안영복개터널지급자재"/>
      <sheetName val="구완터널지급자재"/>
      <sheetName val="안영영업소지급자재"/>
      <sheetName val="안영IC가로등지급자재"/>
      <sheetName val="남대전JC가로등지급자재"/>
      <sheetName val="공구손료 산출내역"/>
      <sheetName val="환률"/>
      <sheetName val="공문"/>
      <sheetName val="갑지"/>
      <sheetName val="항목별사용내역"/>
      <sheetName val="항목별사용금액"/>
      <sheetName val="급여명세서(한국)"/>
      <sheetName val="1.노무비명세서(해동)"/>
      <sheetName val="1.노무비명세서(토목)"/>
      <sheetName val="2.노무비명세서(해동)"/>
      <sheetName val="2.노무비명세서(수직보호망)"/>
      <sheetName val="2.노무비명세서(난간대)"/>
      <sheetName val="2.사진대지"/>
      <sheetName val="3.사진대지"/>
      <sheetName val="Sheet3"/>
      <sheetName val="DS-LOAD"/>
      <sheetName val="대비"/>
      <sheetName val="WORK"/>
      <sheetName val="정부노임단가"/>
      <sheetName val="일반공사"/>
      <sheetName val="원형맨홀수량"/>
      <sheetName val="ITEM"/>
      <sheetName val="전기일위대가"/>
      <sheetName val="ilch"/>
      <sheetName val="2F 회의실견적(5_14 일대)"/>
      <sheetName val="CONCRETE"/>
      <sheetName val="P礔CKAGE"/>
      <sheetName val="남양시작동자105노65기1.3화1.2"/>
      <sheetName val="입력DATA"/>
      <sheetName val="바닥판"/>
      <sheetName val="D-3503"/>
      <sheetName val="지급자재"/>
      <sheetName val="공통비"/>
      <sheetName val="운반비(전선륐)"/>
      <sheetName val="차액보증"/>
      <sheetName val="경비"/>
      <sheetName val="A-4"/>
      <sheetName val="데이타"/>
      <sheetName val="건축내역"/>
      <sheetName val="날개벽"/>
      <sheetName val="Y-WORK"/>
      <sheetName val="11.자재단가"/>
      <sheetName val="견적시담(송포2공구)"/>
      <sheetName val="토공"/>
      <sheetName val="001"/>
      <sheetName val="일위대가서"/>
      <sheetName val="MCC,분전반"/>
      <sheetName val="PANEL"/>
      <sheetName val="신규단가-00.11.30"/>
      <sheetName val="원가계산서-계약"/>
      <sheetName val="계약내역서"/>
      <sheetName val="단가조서"/>
      <sheetName val="견적단가(조명제어)"/>
      <sheetName val="견적단가(등기구)"/>
      <sheetName val="견적단가(수배전반)"/>
      <sheetName val="코드"/>
      <sheetName val="BLOCK(1)"/>
      <sheetName val="자재단가"/>
      <sheetName val="노무비"/>
      <sheetName val="토공계산서(부체도로)"/>
      <sheetName val="danga"/>
      <sheetName val="전차선로 물량표"/>
      <sheetName val="설계예산내역서"/>
      <sheetName val="노원열병합  건축공사기성내역서"/>
      <sheetName val="공통가설"/>
      <sheetName val="타공종이기"/>
      <sheetName val="소비자가"/>
      <sheetName val="내역분기"/>
      <sheetName val="31.고_x0000_RTU"/>
      <sheetName val="중기사용료"/>
      <sheetName val="CODE"/>
      <sheetName val="연결임시"/>
      <sheetName val="Sheet1 (2)"/>
      <sheetName val="98지급계획"/>
      <sheetName val="부대내역"/>
      <sheetName val="SG"/>
      <sheetName val="투찰"/>
      <sheetName val="TEL"/>
      <sheetName val="출근부"/>
      <sheetName val="공사비집계"/>
      <sheetName val="sw1"/>
      <sheetName val="NOMUBI"/>
      <sheetName val="I.설계조건"/>
      <sheetName val="결과조달"/>
      <sheetName val="VXXXXX"/>
      <sheetName val="전도금청구서"/>
      <sheetName val="전도금청구서 (2)"/>
      <sheetName val="자금분계"/>
      <sheetName val="미지급"/>
      <sheetName val="직영노"/>
      <sheetName val="금전출납 "/>
      <sheetName val="현금출납부"/>
      <sheetName val="식대 "/>
      <sheetName val="장비사용료"/>
      <sheetName val="장비대"/>
      <sheetName val="유류대"/>
      <sheetName val="자재대"/>
      <sheetName val="기성고조서(폐기물) (2)"/>
      <sheetName val="기성고조서(순성토)"/>
      <sheetName val="기성고조서(배수)"/>
      <sheetName val="배수외주내역서"/>
      <sheetName val="Sheet3 (5)"/>
      <sheetName val="Sheet3 (6)"/>
      <sheetName val="CTEMCOST"/>
      <sheetName val="c_balju"/>
      <sheetName val="금액내역서"/>
      <sheetName val="단위중량"/>
      <sheetName val="기초공"/>
      <sheetName val="기둥(원형)"/>
      <sheetName val="DATE"/>
      <sheetName val="토공(완충)"/>
      <sheetName val="L형옹벽(key)"/>
      <sheetName val="현금"/>
      <sheetName val="총계"/>
      <sheetName val="내역서 "/>
      <sheetName val="준검 내역서"/>
      <sheetName val="집1"/>
      <sheetName val="8.PILE  (돌출)"/>
      <sheetName val="7.1유효폭"/>
      <sheetName val="K1자재(3차등)"/>
      <sheetName val="ABUT수량-A1"/>
      <sheetName val="#REF"/>
      <sheetName val="건축"/>
      <sheetName val="산거각호표"/>
      <sheetName val="구조물철거타공정이월"/>
      <sheetName val="BQ"/>
      <sheetName val="수량산출"/>
      <sheetName val="판"/>
      <sheetName val="인건비"/>
      <sheetName val="한강운반비"/>
      <sheetName val="기계내역"/>
      <sheetName val="공통부대비"/>
      <sheetName val="단가조사서"/>
      <sheetName val="간선계산"/>
      <sheetName val="일위대가목차"/>
      <sheetName val="실행내역"/>
      <sheetName val="설계조건"/>
      <sheetName val="안정계산"/>
      <sheetName val="단면검토"/>
      <sheetName val="맨홀수량집계"/>
      <sheetName val="BID"/>
      <sheetName val="중기일위대가"/>
      <sheetName val="교각계산"/>
      <sheetName val="가공비"/>
      <sheetName val="수목단가"/>
      <sheetName val="시설수량표"/>
      <sheetName val="식재수량표"/>
      <sheetName val="일위목록"/>
      <sheetName val="조도계산서 (도서)"/>
      <sheetName val="3BL공동구 수량"/>
      <sheetName val="수량집계"/>
      <sheetName val="총괄집계표"/>
      <sheetName val="관람석제출"/>
      <sheetName val="내역서(총)"/>
      <sheetName val="횡배위치"/>
      <sheetName val="정렬"/>
      <sheetName val="최초침전지집계표"/>
      <sheetName val="백호우계수"/>
      <sheetName val="6호기"/>
      <sheetName val="BJJIN"/>
      <sheetName val="토공총괄집계"/>
      <sheetName val="JUCK"/>
      <sheetName val="교각1"/>
      <sheetName val="B"/>
      <sheetName val="단중표"/>
      <sheetName val="단가"/>
      <sheetName val="시설물일위"/>
      <sheetName val="몰탈재료산출"/>
      <sheetName val="TOTAL"/>
      <sheetName val="#230,#235"/>
      <sheetName val="보합"/>
      <sheetName val="현장지지물물량"/>
      <sheetName val="fitting"/>
      <sheetName val="토목주소"/>
      <sheetName val="프랜트면허"/>
      <sheetName val="공사개요"/>
      <sheetName val="NEWDRAW"/>
      <sheetName val="일위대가표"/>
      <sheetName val="품목"/>
      <sheetName val="자재집계"/>
      <sheetName val="조경"/>
      <sheetName val="실행예산"/>
      <sheetName val="Sheet4"/>
      <sheetName val="손익분석"/>
      <sheetName val="FACTOR"/>
      <sheetName val="총집계표"/>
      <sheetName val="변화치수"/>
      <sheetName val="겉장"/>
      <sheetName val="기성검사원"/>
      <sheetName val="원가"/>
      <sheetName val="토목"/>
      <sheetName val="Site Expenses"/>
      <sheetName val="화재 탐지 설비"/>
      <sheetName val="설변물량"/>
      <sheetName val="점수계산1-2"/>
      <sheetName val="소업1교"/>
      <sheetName val="32.銅기기초"/>
      <sheetName val="노임"/>
      <sheetName val="March"/>
      <sheetName val="현장"/>
      <sheetName val="Sheet2"/>
      <sheetName val="U-TYPE(1)"/>
      <sheetName val="(2)"/>
      <sheetName val="기계실"/>
      <sheetName val="여흥"/>
      <sheetName val="을"/>
      <sheetName val="난방열교"/>
      <sheetName val="급탕열교"/>
      <sheetName val="31.고"/>
      <sheetName val="2000년1차"/>
      <sheetName val="2000전체분"/>
      <sheetName val="골조시행"/>
      <sheetName val="단면가정"/>
      <sheetName val="TYPE-B 평균H"/>
      <sheetName val="DATA(BAC)"/>
      <sheetName val="신공"/>
      <sheetName val="단면(RW1)"/>
      <sheetName val="9GNG운반"/>
      <sheetName val="회사99"/>
      <sheetName val="말뚝물량"/>
      <sheetName val="입찰"/>
      <sheetName val="현경"/>
      <sheetName val="공종별 집계"/>
      <sheetName val="STORAGE"/>
      <sheetName val="eq_data"/>
      <sheetName val="총투자비산정"/>
      <sheetName val="ROE(FI)"/>
      <sheetName val="Sens&amp;Anal"/>
      <sheetName val="계산근거"/>
      <sheetName val="단면 (2)"/>
      <sheetName val="Macro1"/>
      <sheetName val="설계예산서"/>
      <sheetName val="년"/>
      <sheetName val="장비집계"/>
      <sheetName val="경비2내역"/>
      <sheetName val="dtxl"/>
      <sheetName val="35_x000e_장주신설"/>
      <sheetName val="수량산출서"/>
      <sheetName val="woo(mac)"/>
      <sheetName val="제경비"/>
      <sheetName val="계획"/>
      <sheetName val="계획세부"/>
      <sheetName val="사용내역서"/>
      <sheetName val="항목별내역서"/>
      <sheetName val="안전담당자"/>
      <sheetName val="유도원"/>
      <sheetName val="안전사진"/>
      <sheetName val="Dae_Jiju"/>
      <sheetName val="Sikje_ingun"/>
      <sheetName val="TREE_D"/>
      <sheetName val="장문교(대전)"/>
      <sheetName val="건축(충일분)"/>
      <sheetName val="견적서"/>
      <sheetName val="전신환매도율"/>
      <sheetName val="일위대가목록"/>
      <sheetName val="검색"/>
      <sheetName val="EUPDAT2"/>
      <sheetName val="산업개발안내서"/>
      <sheetName val="FRP배관단가(만수)"/>
      <sheetName val="만수배관단가"/>
      <sheetName val="금액집계"/>
      <sheetName val="UNIT"/>
      <sheetName val="연수동"/>
      <sheetName val="unit 4"/>
      <sheetName val="Customer Databas"/>
      <sheetName val="TABLE"/>
      <sheetName val="건축원가계산서"/>
      <sheetName val="귀래 설계 공내역서"/>
      <sheetName val="대비표"/>
      <sheetName val="기계경비"/>
      <sheetName val="Explanation for Page 17"/>
      <sheetName val="사용성검토"/>
      <sheetName val="토목내역"/>
      <sheetName val="터파기및재료"/>
      <sheetName val="조건표"/>
      <sheetName val="내역1"/>
      <sheetName val="TYPE1"/>
      <sheetName val="일위대가 (목록)"/>
      <sheetName val="hvac(제어동)"/>
      <sheetName val="예산서"/>
      <sheetName val="1.수인터널"/>
      <sheetName val="2.예산냴역검토서"/>
      <sheetName val="2.대외공문"/>
      <sheetName val="45,46"/>
      <sheetName val="아파트건축"/>
      <sheetName val="실시설계"/>
      <sheetName val="단가대비표"/>
      <sheetName val="Sheet5"/>
      <sheetName val="한전고리-을"/>
      <sheetName val="1을"/>
      <sheetName val="하수급견적대비"/>
      <sheetName val="C &amp; G RHS"/>
      <sheetName val="총괄내역서"/>
      <sheetName val="플랜트 설치"/>
      <sheetName val="품질 및 특성 보정계수"/>
      <sheetName val="실행철강하도"/>
      <sheetName val="IMP(MAIN)"/>
      <sheetName val="IMP (REACTOR)"/>
      <sheetName val="8.자재단가"/>
      <sheetName val="토 적 표"/>
      <sheetName val="단가산출2"/>
      <sheetName val="철거수량"/>
      <sheetName val="표지 (2)"/>
      <sheetName val="대비2"/>
      <sheetName val="자재단가표"/>
      <sheetName val="동원인원산출"/>
      <sheetName val="SE-611"/>
      <sheetName val="관리비"/>
      <sheetName val="현장관리비집계표"/>
      <sheetName val="직노"/>
      <sheetName val="공틀공사"/>
      <sheetName val=" 견적서"/>
      <sheetName val="오산갈곳"/>
      <sheetName val="부대공집계표"/>
      <sheetName val="산근"/>
      <sheetName val="자료"/>
      <sheetName val="총누계"/>
      <sheetName val="GIS재"/>
      <sheetName val="MTR재(한기)"/>
      <sheetName val="GIS.Ry재"/>
      <sheetName val="비대칭계수"/>
      <sheetName val="전동기 SPEC"/>
      <sheetName val="설계명세서(선로)"/>
      <sheetName val="설계산출표지"/>
      <sheetName val="공사원가계산서"/>
      <sheetName val="설계산출기초"/>
      <sheetName val="도급예산내역서총괄표"/>
      <sheetName val="을부담운반비"/>
      <sheetName val="운반비산출"/>
      <sheetName val="진주방향"/>
      <sheetName val="부대대비"/>
      <sheetName val="냉연집계"/>
      <sheetName val="조도"/>
      <sheetName val="전체총괄표"/>
      <sheetName val="요소별"/>
      <sheetName val="전기요금"/>
      <sheetName val="도급대비"/>
      <sheetName val="조건"/>
      <sheetName val="한전위탁공사비2"/>
      <sheetName val="Indirect Cost"/>
      <sheetName val="건물현황"/>
      <sheetName val="재무가정"/>
      <sheetName val="관거공사비"/>
      <sheetName val="을지"/>
      <sheetName val="예산변경사항"/>
      <sheetName val="P.M 별"/>
      <sheetName val="명세서"/>
      <sheetName val="단위세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/>
      <sheetData sheetId="16" refreshError="1"/>
      <sheetData sheetId="17" refreshError="1"/>
      <sheetData sheetId="18" refreshError="1"/>
      <sheetData sheetId="19" refreshError="1"/>
      <sheetData sheetId="20" refreshError="1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 refreshError="1"/>
      <sheetData sheetId="49" refreshError="1"/>
      <sheetData sheetId="50" refreshError="1"/>
      <sheetData sheetId="51" refreshError="1"/>
      <sheetData sheetId="52" refreshError="1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 refreshError="1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/>
      <sheetData sheetId="168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/>
      <sheetData sheetId="410"/>
      <sheetData sheetId="411"/>
      <sheetData sheetId="412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/>
      <sheetData sheetId="459" refreshError="1"/>
      <sheetData sheetId="460" refreshError="1"/>
      <sheetData sheetId="461" refreshError="1"/>
      <sheetData sheetId="462"/>
      <sheetData sheetId="463"/>
      <sheetData sheetId="464"/>
      <sheetData sheetId="465"/>
      <sheetData sheetId="466"/>
      <sheetData sheetId="467"/>
      <sheetData sheetId="468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/>
      <sheetData sheetId="556"/>
      <sheetData sheetId="557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리계산(5년)1유역"/>
      <sheetName val="수리계산(5년)2유역"/>
      <sheetName val="수리계산(5년)3유역"/>
      <sheetName val="수리계산(10년)4유역"/>
      <sheetName val="수리계산(10년)5유역"/>
      <sheetName val="표지(목차)"/>
      <sheetName val="표지(자재집계표)"/>
      <sheetName val="표지(토공)"/>
      <sheetName val="표지(배수공)"/>
      <sheetName val="표지(포장공)"/>
      <sheetName val="표지(부대공)"/>
      <sheetName val="공사원가계산서"/>
      <sheetName val="공사원가계산서(전기)"/>
      <sheetName val="총괄재료집계표"/>
      <sheetName val="골재량산출"/>
      <sheetName val="토공집계표"/>
      <sheetName val="토적계산"/>
      <sheetName val="P,E이중관Φ400"/>
      <sheetName val="P,E이중관Φ800"/>
      <sheetName val="P.E이중관보호공800(터파기)"/>
      <sheetName val="우수집수정터파기(A-TYPE)"/>
      <sheetName val="우수집수정터파기(B-TYPE)"/>
      <sheetName val="콘크리트포장깨기"/>
      <sheetName val="배수공수량집계표"/>
      <sheetName val="배수공재료집계표"/>
      <sheetName val="배수몰탈수량"/>
      <sheetName val="L형측구(화강암)A&quot;"/>
      <sheetName val="L형측구(화강암)B&quot;"/>
      <sheetName val="P.E이중관보호공800"/>
      <sheetName val="우수집수정(A-TYPE)"/>
      <sheetName val="우수집수정(B-TYPE)"/>
      <sheetName val="횡배수관날개벽"/>
      <sheetName val="날개벽수량표"/>
      <sheetName val="ⴭⴭⴭⴭ"/>
      <sheetName val="덕전리"/>
      <sheetName val="일반공사"/>
      <sheetName val="토공A"/>
      <sheetName val="안정계산"/>
      <sheetName val="단면검토"/>
      <sheetName val="보집계표"/>
      <sheetName val="ilch"/>
      <sheetName val="001"/>
      <sheetName val="입찰안"/>
      <sheetName val="3련 BOX"/>
      <sheetName val="6PILE  (돌출)"/>
      <sheetName val="RPF"/>
      <sheetName val="1.설계조건"/>
      <sheetName val="설계조건"/>
      <sheetName val="소업1교"/>
      <sheetName val="노임단가"/>
      <sheetName val="ABUT수량-A1"/>
      <sheetName val="000000"/>
      <sheetName val="MOTOR"/>
      <sheetName val="중기일위대가"/>
      <sheetName val="말뚝물량"/>
      <sheetName val="5지구단위"/>
      <sheetName val="정부노임단가"/>
      <sheetName val="가시설수량"/>
      <sheetName val="단위수량"/>
      <sheetName val="P_E이중관보호공800(터파기)"/>
      <sheetName val="P_E이중관보호공800"/>
      <sheetName val="배수공"/>
      <sheetName val="암거"/>
      <sheetName val="포장공"/>
      <sheetName val="ITEM"/>
      <sheetName val="내역"/>
      <sheetName val="집수정단"/>
      <sheetName val="변화치수"/>
      <sheetName val="Sheet1"/>
      <sheetName val="표지 (2)"/>
      <sheetName val="입력시트"/>
      <sheetName val="8.PILE  (돌출)"/>
      <sheetName val="N賃率-職"/>
      <sheetName val="3BL공동구 수량"/>
      <sheetName val="단위중량"/>
      <sheetName val="#REF"/>
      <sheetName val=" 견적서"/>
      <sheetName val="I一般比"/>
      <sheetName val="98수문일위"/>
      <sheetName val="일반맨홀수량집계"/>
      <sheetName val="차액보증"/>
      <sheetName val="일위대가목차"/>
      <sheetName val="보차도경계석"/>
      <sheetName val="버스운행안내"/>
      <sheetName val="예방접종계획"/>
      <sheetName val="근태계획서"/>
      <sheetName val="일반맨홀수량집계(A-7 LINE)"/>
      <sheetName val="토적표"/>
      <sheetName val="횡배위치"/>
      <sheetName val="조명시설"/>
      <sheetName val="토사(PE)"/>
      <sheetName val="편입토지조서"/>
      <sheetName val="바닥판"/>
      <sheetName val="입력DATA"/>
      <sheetName val="단가"/>
      <sheetName val="시설물일위"/>
      <sheetName val="산#2-1 (2)"/>
      <sheetName val="내역서"/>
      <sheetName val="지주목시비량산출서"/>
      <sheetName val="4배"/>
      <sheetName val="3배"/>
      <sheetName val="6배"/>
      <sheetName val="5배"/>
      <sheetName val="1배"/>
      <sheetName val="명세서"/>
      <sheetName val="조도계산서 (도서)"/>
      <sheetName val="K1자재(3차등)"/>
      <sheetName val="COVER"/>
      <sheetName val="원형1호맨홀토공수량"/>
      <sheetName val="골재집계"/>
      <sheetName val="DDD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TORAGE"/>
      <sheetName val="Y-WORK"/>
      <sheetName val="YES"/>
      <sheetName val="MOTOR"/>
    </sheetNames>
    <sheetDataSet>
      <sheetData sheetId="0"/>
      <sheetData sheetId="1"/>
      <sheetData sheetId="2" refreshError="1"/>
      <sheetData sheetId="3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자재집계표 "/>
      <sheetName val="토공집계표"/>
      <sheetName val="토적표"/>
      <sheetName val="깨기"/>
      <sheetName val="구조물공"/>
      <sheetName val="부대공"/>
      <sheetName val="표   지"/>
      <sheetName val="날개벽수량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표지"/>
      <sheetName val="BOQ"/>
      <sheetName val="주요자재"/>
      <sheetName val="골재"/>
      <sheetName val="시멘골재"/>
      <sheetName val="콘크리트"/>
      <sheetName val="타설집계"/>
      <sheetName val="그라우,몰탈"/>
      <sheetName val="강재1"/>
      <sheetName val="강재2"/>
      <sheetName val="비피괴"/>
      <sheetName val="총괄수량집계표"/>
      <sheetName val="타공종이기수량"/>
      <sheetName val="총괄철근집계표"/>
      <sheetName val="#REF"/>
      <sheetName val="Sheet1"/>
      <sheetName val="Sheet2"/>
      <sheetName val="Sheet3"/>
      <sheetName val="4.내진설계"/>
      <sheetName val="교각1"/>
      <sheetName val="덕전리"/>
      <sheetName val="내역서"/>
      <sheetName val="날개벽수량표"/>
      <sheetName val="산출근거"/>
      <sheetName val="경부총괄"/>
      <sheetName val="일위대가(가설)"/>
      <sheetName val="DATE"/>
      <sheetName val="90.03실행 "/>
      <sheetName val="재료비"/>
      <sheetName val="산출내역서집계표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"/>
      <sheetName val="내역(영일)"/>
      <sheetName val="원가"/>
      <sheetName val="원가절감"/>
      <sheetName val="품목조정"/>
      <sheetName val="내역(대길)"/>
      <sheetName val="설계서"/>
      <sheetName val="설계서 (2)"/>
      <sheetName val="일위(당산)"/>
      <sheetName val="일위대가(대림중)"/>
      <sheetName val="일위대가 (3)"/>
      <sheetName val="양화내역"/>
      <sheetName val="두산내역"/>
      <sheetName val="구로남내역"/>
      <sheetName val="집계표"/>
      <sheetName val="오류초"/>
      <sheetName val="설계"/>
      <sheetName val="여의도중"/>
      <sheetName val="설계승인"/>
      <sheetName val="가산초"/>
      <sheetName val="대림중"/>
      <sheetName val="6PILE  (돌출)"/>
      <sheetName val="날개벽수량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 refreshError="1"/>
      <sheetData sheetId="22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최적단면"/>
      <sheetName val="최적T"/>
    </sheetNames>
    <definedNames>
      <definedName name="Macro10"/>
      <definedName name="Macro12"/>
      <definedName name="Macro13"/>
      <definedName name="Macro14"/>
      <definedName name="Macro2"/>
      <definedName name="Macro5"/>
      <definedName name="Macro6"/>
      <definedName name="Macro7"/>
      <definedName name="Macro8"/>
      <definedName name="Macro9"/>
    </definedNames>
    <sheetDataSet>
      <sheetData sheetId="0" refreshError="1"/>
      <sheetData sheetId="1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실행철강하도"/>
      <sheetName val="6PILE  (돌출)"/>
    </sheetNames>
    <sheetDataSet>
      <sheetData sheetId="0" refreshError="1"/>
      <sheetData sheetId="1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갑지"/>
      <sheetName val="을지"/>
      <sheetName val="총괄"/>
      <sheetName val="내역서(교량집계)"/>
      <sheetName val="내역서(대광교외)"/>
      <sheetName val="폐기물처리비"/>
      <sheetName val="원가계산서"/>
      <sheetName val="간-일위대가"/>
      <sheetName val="일위대가목록표-호표"/>
      <sheetName val="일위대가"/>
      <sheetName val="간-단가산출"/>
      <sheetName val="일위대가목록표-산출근거"/>
      <sheetName val="일위대가(고탄교 교좌장치)"/>
      <sheetName val="일위대가(대광교 교좌장치)"/>
      <sheetName val="산출근거"/>
      <sheetName val="#.34산출근거(고탄교 교좌장치)"/>
      <sheetName val="#.35산출근거(대광교 교좌장치)"/>
      <sheetName val="#.49단가산출(교통안전시설물)"/>
      <sheetName val="간-1.노임단가"/>
      <sheetName val="노임단가(2005하반기)"/>
      <sheetName val="간-2.자재단가 "/>
      <sheetName val="자재단가"/>
      <sheetName val="간-3.중기사용"/>
      <sheetName val="중기목록표"/>
      <sheetName val="중기산출기준"/>
      <sheetName val="중기산출"/>
      <sheetName val="날개벽수량표"/>
      <sheetName val="실행철강하도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/>
      <sheetData sheetId="25" refreshError="1"/>
      <sheetData sheetId="26" refreshError="1"/>
      <sheetData sheetId="27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CHEDULE"/>
      <sheetName val="CTEMCOST"/>
      <sheetName val="laroux"/>
      <sheetName val="ELECTRIC"/>
      <sheetName val="날개벽수량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제출내역서"/>
      <sheetName val="적용기준"/>
      <sheetName val="적용기준 (2)"/>
      <sheetName val="예산"/>
      <sheetName val="Sheet2"/>
      <sheetName val="Sheet3"/>
      <sheetName val="#REF"/>
      <sheetName val="Sheet1"/>
      <sheetName val="Sheet1 (2)"/>
      <sheetName val="DATE"/>
    </sheetNames>
    <sheetDataSet>
      <sheetData sheetId="0"/>
      <sheetData sheetId="1"/>
      <sheetData sheetId="2"/>
      <sheetData sheetId="3"/>
      <sheetData sheetId="4"/>
      <sheetData sheetId="5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기자재비"/>
      <sheetName val="내역8"/>
      <sheetName val="1단계"/>
      <sheetName val="70%"/>
      <sheetName val="내역서"/>
      <sheetName val="CTEMCOST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#REF"/>
    </sheetNames>
    <sheetDataSet>
      <sheetData sheetId="0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"/>
      <sheetName val="표지"/>
      <sheetName val="갑지"/>
      <sheetName val="목차"/>
      <sheetName val="간지"/>
      <sheetName val="설명서"/>
      <sheetName val="공정표"/>
      <sheetName val="원가 "/>
      <sheetName val="총괄"/>
      <sheetName val="내역서"/>
      <sheetName val="수량산출0728"/>
      <sheetName val=" 단가조사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Sheet3"/>
      <sheetName val="Sheet1 (3)"/>
      <sheetName val="Sheet2 (3)"/>
      <sheetName val="Sheet3 (3)"/>
      <sheetName val="Sheet1 (2)"/>
      <sheetName val="시점교대"/>
      <sheetName val="덕전리"/>
      <sheetName val="날개벽수량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신여주대교-종점"/>
      <sheetName val="1.설계조건 "/>
      <sheetName val="설계기준설명 "/>
      <sheetName val="2.단면가정 (BASE)"/>
      <sheetName val="3.하중및토압(탄성,가동)"/>
      <sheetName val="3.하중및토압 (고정)"/>
      <sheetName val="4.작용하중(가동)(탄성)"/>
      <sheetName val="4.작용하중(고정)"/>
      <sheetName val="5.안정검토(가동)(탄성)(풍화암)"/>
      <sheetName val="5.안정검토(가동)(탄성)(연암)"/>
      <sheetName val="5.안정검토(고정)(풍화암)"/>
      <sheetName val="5.안정검토(고정)(연암) "/>
      <sheetName val="6.벽체계산"/>
      <sheetName val="7.흉벽(구식)"/>
      <sheetName val="7.흉벽계산(ASCON)"/>
      <sheetName val="7.흉벽계산 (CON'C)"/>
      <sheetName val="8.FOOTING"/>
      <sheetName val="9.날개벽A"/>
      <sheetName val="9.날개벽A (3)"/>
      <sheetName val="9.날개벽B"/>
      <sheetName val="9.날개벽C"/>
      <sheetName val="10.고정슈교좌면검토"/>
      <sheetName val="10.가동슈교좌면검토 "/>
      <sheetName val="10.탄성슈교좌면검토"/>
      <sheetName val="11.접속슬라브(ASCON)"/>
      <sheetName val="11.접속슬라브CON) "/>
      <sheetName val="주철근조립도"/>
      <sheetName val="Sheet1"/>
      <sheetName val="96보완계획7.12"/>
      <sheetName val="SYJ-E"/>
      <sheetName val="집계표"/>
      <sheetName val="덕전리"/>
      <sheetName val="COPING"/>
      <sheetName val="sw1"/>
      <sheetName val="NOMUBI"/>
      <sheetName val="설비"/>
      <sheetName val="금호"/>
      <sheetName val="내역"/>
      <sheetName val="대치판정"/>
      <sheetName val="신우"/>
      <sheetName val="입찰"/>
      <sheetName val="현경"/>
      <sheetName val="주차구획선수량"/>
      <sheetName val="인건-측정"/>
      <sheetName val="노임단가"/>
      <sheetName val="1_설계조건_"/>
      <sheetName val="설계기준설명_"/>
      <sheetName val="2_단면가정_(BASE)"/>
      <sheetName val="3_하중및토압(탄성,가동)"/>
      <sheetName val="3_하중및토압_(고정)"/>
      <sheetName val="4_작용하중(가동)(탄성)"/>
      <sheetName val="4_작용하중(고정)"/>
      <sheetName val="5_안정검토(가동)(탄성)(풍화암)"/>
      <sheetName val="5_안정검토(가동)(탄성)(연암)"/>
      <sheetName val="5_안정검토(고정)(풍화암)"/>
      <sheetName val="5_안정검토(고정)(연암)_"/>
      <sheetName val="6_벽체계산"/>
      <sheetName val="7_흉벽(구식)"/>
      <sheetName val="7_흉벽계산(ASCON)"/>
      <sheetName val="7_흉벽계산_(CON'C)"/>
      <sheetName val="8_FOOTING"/>
      <sheetName val="9_날개벽A"/>
      <sheetName val="9_날개벽A_(3)"/>
      <sheetName val="9_날개벽B"/>
      <sheetName val="9_날개벽C"/>
      <sheetName val="10_고정슈교좌면검토"/>
      <sheetName val="10_가동슈교좌면검토_"/>
      <sheetName val="10_탄성슈교좌면검토"/>
      <sheetName val="11_접속슬라브(ASCON)"/>
      <sheetName val="11_접속슬라브CON)_"/>
      <sheetName val="별표 (1)"/>
      <sheetName val="내역서"/>
      <sheetName val="조명시설"/>
      <sheetName val="한강운반비"/>
      <sheetName val="영동(D)"/>
      <sheetName val="합천내역"/>
      <sheetName val="수량산출"/>
      <sheetName val="연습"/>
      <sheetName val="N賃率-職"/>
      <sheetName val="실행철강하도"/>
      <sheetName val="EJ"/>
      <sheetName val="토공(우물통,기타) "/>
      <sheetName val="2F 회의실견적(5_14 일대)"/>
      <sheetName val="터파기및재료"/>
      <sheetName val="ABUT수량-A1"/>
      <sheetName val="단가목록"/>
      <sheetName val="일위목록"/>
      <sheetName val="코드표"/>
      <sheetName val="#REF"/>
      <sheetName val="노임"/>
      <sheetName val="사통"/>
      <sheetName val="입찰안"/>
      <sheetName val="수단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DE"/>
      <sheetName val="설계예산서"/>
    </sheetNames>
    <sheetDataSet>
      <sheetData sheetId="0" refreshError="1"/>
      <sheetData sheetId="1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요약"/>
      <sheetName val="제조원가계산서"/>
      <sheetName val="재료비산출표"/>
      <sheetName val="노무비산출표"/>
      <sheetName val="공수산출표"/>
      <sheetName val="임율 (2)"/>
      <sheetName val="경비산출표"/>
      <sheetName val="제조원가분석표"/>
      <sheetName val="일반관리비비율산출표"/>
      <sheetName val="Sheet1"/>
      <sheetName val="Sheet2"/>
      <sheetName val="Sheet3"/>
      <sheetName val="실행철강하도"/>
      <sheetName val="날개벽수량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공사비대비표"/>
      <sheetName val="공사비대비표 (2)"/>
      <sheetName val="표"/>
      <sheetName val="중분대유용"/>
      <sheetName val="중분대설치(300)"/>
      <sheetName val="중분대설치(150)"/>
      <sheetName val="추락방가설난간"/>
      <sheetName val="철거해체"/>
      <sheetName val="잡철물"/>
      <sheetName val="H형강거치"/>
      <sheetName val="강재소운반"/>
      <sheetName val="재료비"/>
      <sheetName val="EGI일위대가"/>
      <sheetName val="EGI일위대가 (2)"/>
      <sheetName val="일위대가"/>
      <sheetName val="갑지"/>
      <sheetName val="내역서"/>
      <sheetName val="공통기준"/>
      <sheetName val="공통중기단가"/>
      <sheetName val="공통운임"/>
      <sheetName val="수량"/>
      <sheetName val="공통노임단가"/>
      <sheetName val="공통단가조사"/>
      <sheetName val=" 총괄표"/>
      <sheetName val="날개벽수량표"/>
      <sheetName val="실행철강하도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 refreshError="1"/>
      <sheetData sheetId="25" refreshError="1"/>
      <sheetData sheetId="26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DE"/>
      <sheetName val="원가계산서구조조정"/>
      <sheetName val="Sheet5"/>
      <sheetName val="소비자가"/>
      <sheetName val="내역"/>
      <sheetName val="2000년1차"/>
      <sheetName val="MOTOR"/>
      <sheetName val="투찰"/>
      <sheetName val="DATA"/>
      <sheetName val="직공비"/>
      <sheetName val="교각1"/>
      <sheetName val="단면 (2)"/>
      <sheetName val="토공"/>
      <sheetName val="노임단가"/>
      <sheetName val="단가조사"/>
      <sheetName val="노임"/>
      <sheetName val="ABUT수량-A1"/>
      <sheetName val="통합"/>
      <sheetName val="guard(mac)"/>
      <sheetName val="단위집계표"/>
      <sheetName val="기본"/>
      <sheetName val="공사비예산서(토목분)"/>
      <sheetName val="변경품셈"/>
      <sheetName val="C_D"/>
      <sheetName val="간선계산"/>
      <sheetName val="점수계산1-2"/>
      <sheetName val="CON포장수량"/>
      <sheetName val="CONUNIT"/>
      <sheetName val="포장공"/>
      <sheetName val="INPUT"/>
      <sheetName val="원형1호맨홀토공수량"/>
      <sheetName val="맨홀수량산출"/>
      <sheetName val="가감수량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C증감"/>
      <sheetName val="집계표"/>
      <sheetName val="내역서"/>
      <sheetName val="단가조정"/>
      <sheetName val="97단가"/>
      <sheetName val="97대가"/>
      <sheetName val="97산출"/>
      <sheetName val="양재내역"/>
      <sheetName val="양재대가"/>
      <sheetName val="양재중기"/>
      <sheetName val="터널목록"/>
      <sheetName val="일반목록"/>
      <sheetName val="단가목록"/>
      <sheetName val="95,96목록"/>
      <sheetName val="터널대가"/>
      <sheetName val="일반대가"/>
      <sheetName val="단가산출"/>
      <sheetName val="중기목록"/>
      <sheetName val="중기산출"/>
      <sheetName val="95산출"/>
      <sheetName val="95일위"/>
      <sheetName val="96일위"/>
      <sheetName val="신규단가"/>
      <sheetName val="신규대가"/>
      <sheetName val="신규산출"/>
      <sheetName val="날개벽수량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BC39"/>
  <sheetViews>
    <sheetView view="pageBreakPreview" zoomScaleNormal="115" zoomScaleSheetLayoutView="100" workbookViewId="0">
      <selection activeCell="J1" sqref="J1"/>
    </sheetView>
  </sheetViews>
  <sheetFormatPr defaultRowHeight="12.75" x14ac:dyDescent="0.2"/>
  <cols>
    <col min="1" max="52" width="3.1640625" style="18" customWidth="1"/>
    <col min="53" max="53" width="9.33203125" style="18"/>
    <col min="54" max="54" width="14.5" style="18" bestFit="1" customWidth="1"/>
    <col min="55" max="55" width="19.83203125" style="18" bestFit="1" customWidth="1"/>
    <col min="56" max="16384" width="9.33203125" style="18"/>
  </cols>
  <sheetData>
    <row r="2" spans="1:55" ht="39.950000000000003" customHeight="1" x14ac:dyDescent="0.35">
      <c r="A2" s="177" t="s">
        <v>248</v>
      </c>
      <c r="B2" s="177"/>
      <c r="C2" s="177"/>
      <c r="D2" s="177"/>
      <c r="E2" s="177"/>
      <c r="F2" s="177"/>
      <c r="G2" s="177"/>
      <c r="H2" s="177"/>
      <c r="I2" s="177"/>
      <c r="J2" s="177"/>
      <c r="K2" s="177"/>
      <c r="L2" s="177"/>
      <c r="M2" s="177"/>
      <c r="N2" s="177"/>
      <c r="O2" s="177"/>
      <c r="P2" s="177"/>
      <c r="Q2" s="177"/>
      <c r="R2" s="177"/>
      <c r="S2" s="177"/>
      <c r="T2" s="177"/>
      <c r="U2" s="177"/>
      <c r="V2" s="177"/>
      <c r="W2" s="177"/>
      <c r="X2" s="177"/>
      <c r="Y2" s="177"/>
      <c r="Z2" s="177"/>
      <c r="AA2" s="177"/>
      <c r="AB2" s="177"/>
      <c r="AC2" s="177"/>
      <c r="AD2" s="177"/>
      <c r="AE2" s="177"/>
      <c r="AF2" s="177"/>
      <c r="AG2" s="177"/>
      <c r="AH2" s="177"/>
      <c r="AI2" s="177"/>
      <c r="AJ2" s="177"/>
      <c r="AK2" s="177"/>
      <c r="AL2" s="177"/>
      <c r="AM2" s="177"/>
      <c r="AN2" s="177"/>
      <c r="AO2" s="177"/>
      <c r="AP2" s="177"/>
      <c r="AQ2" s="177"/>
      <c r="AR2" s="177"/>
      <c r="AS2" s="177"/>
      <c r="AT2" s="177"/>
      <c r="AU2" s="177"/>
      <c r="AV2" s="177"/>
      <c r="AW2" s="177"/>
      <c r="AX2" s="177"/>
      <c r="AY2" s="177"/>
      <c r="AZ2" s="177"/>
    </row>
    <row r="3" spans="1:55" ht="24.95" hidden="1" customHeight="1" x14ac:dyDescent="0.35">
      <c r="A3" s="17"/>
      <c r="B3" s="17"/>
      <c r="C3" s="17"/>
      <c r="D3" s="17"/>
      <c r="E3" s="17"/>
      <c r="F3" s="17"/>
      <c r="G3" s="17"/>
      <c r="H3" s="17"/>
      <c r="I3" s="17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  <c r="AO3" s="17"/>
      <c r="AP3" s="17"/>
      <c r="AQ3" s="17"/>
      <c r="AR3" s="17"/>
      <c r="AS3" s="17"/>
      <c r="AT3" s="17"/>
      <c r="AU3" s="17"/>
      <c r="AV3" s="17"/>
      <c r="AW3" s="17"/>
      <c r="AX3" s="17"/>
      <c r="AY3" s="17"/>
      <c r="AZ3" s="17"/>
    </row>
    <row r="4" spans="1:55" ht="20.100000000000001" customHeight="1" thickBot="1" x14ac:dyDescent="0.25">
      <c r="AX4" s="19"/>
      <c r="AY4" s="19"/>
      <c r="AZ4" s="20" t="s">
        <v>249</v>
      </c>
    </row>
    <row r="5" spans="1:55" ht="20.100000000000001" customHeight="1" x14ac:dyDescent="0.2">
      <c r="A5" s="178" t="s">
        <v>250</v>
      </c>
      <c r="B5" s="179"/>
      <c r="C5" s="21"/>
      <c r="D5" s="22"/>
      <c r="E5" s="23"/>
      <c r="F5" s="23"/>
      <c r="G5" s="23"/>
      <c r="H5" s="23"/>
      <c r="I5" s="24"/>
      <c r="J5" s="179" t="s">
        <v>251</v>
      </c>
      <c r="K5" s="179"/>
      <c r="L5" s="21"/>
      <c r="M5" s="22"/>
      <c r="N5" s="23"/>
      <c r="O5" s="23"/>
      <c r="P5" s="23"/>
      <c r="Q5" s="23"/>
      <c r="R5" s="24"/>
      <c r="S5" s="179" t="s">
        <v>252</v>
      </c>
      <c r="T5" s="179"/>
      <c r="U5" s="21"/>
      <c r="V5" s="22"/>
      <c r="W5" s="23"/>
      <c r="X5" s="23"/>
      <c r="Y5" s="23"/>
      <c r="Z5" s="23"/>
      <c r="AA5" s="24"/>
      <c r="AB5" s="179" t="s">
        <v>253</v>
      </c>
      <c r="AC5" s="179"/>
      <c r="AD5" s="21"/>
      <c r="AE5" s="22"/>
      <c r="AF5" s="23"/>
      <c r="AG5" s="23"/>
      <c r="AH5" s="23"/>
      <c r="AI5" s="23"/>
      <c r="AJ5" s="24"/>
      <c r="AK5" s="25"/>
      <c r="AL5" s="26"/>
      <c r="AM5" s="26"/>
      <c r="AN5" s="26"/>
      <c r="AO5" s="26"/>
      <c r="AP5" s="23"/>
      <c r="AQ5" s="26"/>
      <c r="AR5" s="26"/>
      <c r="AS5" s="26"/>
      <c r="AT5" s="26"/>
      <c r="AU5" s="26"/>
      <c r="AV5" s="26"/>
      <c r="AW5" s="26"/>
      <c r="AX5" s="26"/>
      <c r="AY5" s="26"/>
      <c r="AZ5" s="27"/>
    </row>
    <row r="6" spans="1:55" ht="20.100000000000001" customHeight="1" x14ac:dyDescent="0.2">
      <c r="A6" s="180" t="s">
        <v>254</v>
      </c>
      <c r="B6" s="181"/>
      <c r="C6" s="28"/>
      <c r="D6" s="29"/>
      <c r="E6" s="29"/>
      <c r="F6" s="29"/>
      <c r="G6" s="29"/>
      <c r="H6" s="29"/>
      <c r="I6" s="30"/>
      <c r="J6" s="181" t="s">
        <v>255</v>
      </c>
      <c r="K6" s="181"/>
      <c r="L6" s="28"/>
      <c r="M6" s="29"/>
      <c r="N6" s="29"/>
      <c r="O6" s="29"/>
      <c r="P6" s="29"/>
      <c r="Q6" s="29"/>
      <c r="R6" s="30"/>
      <c r="S6" s="181"/>
      <c r="T6" s="181"/>
      <c r="U6" s="28"/>
      <c r="V6" s="29"/>
      <c r="W6" s="29"/>
      <c r="X6" s="29"/>
      <c r="Y6" s="29"/>
      <c r="Z6" s="29"/>
      <c r="AA6" s="30"/>
      <c r="AB6" s="181"/>
      <c r="AC6" s="181"/>
      <c r="AD6" s="28"/>
      <c r="AE6" s="29"/>
      <c r="AF6" s="29"/>
      <c r="AG6" s="29"/>
      <c r="AH6" s="29"/>
      <c r="AI6" s="29"/>
      <c r="AJ6" s="30"/>
      <c r="AK6" s="28" t="s">
        <v>256</v>
      </c>
      <c r="AL6" s="29"/>
      <c r="AM6" s="29"/>
      <c r="AN6" s="29"/>
      <c r="AO6" s="29"/>
      <c r="AP6" s="29"/>
      <c r="AQ6" s="29"/>
      <c r="AR6" s="29"/>
      <c r="AS6" s="29"/>
      <c r="AT6" s="29"/>
      <c r="AU6" s="29"/>
      <c r="AV6" s="29"/>
      <c r="AW6" s="29"/>
      <c r="AX6" s="29"/>
      <c r="AY6" s="29"/>
      <c r="AZ6" s="31"/>
    </row>
    <row r="7" spans="1:55" ht="20.100000000000001" customHeight="1" x14ac:dyDescent="0.2">
      <c r="A7" s="175" t="s">
        <v>257</v>
      </c>
      <c r="B7" s="176"/>
      <c r="C7" s="32"/>
      <c r="D7" s="33"/>
      <c r="E7" s="33"/>
      <c r="F7" s="33"/>
      <c r="G7" s="33"/>
      <c r="H7" s="33"/>
      <c r="I7" s="34"/>
      <c r="J7" s="176" t="s">
        <v>257</v>
      </c>
      <c r="K7" s="176"/>
      <c r="L7" s="32"/>
      <c r="M7" s="33"/>
      <c r="N7" s="33"/>
      <c r="O7" s="33"/>
      <c r="P7" s="33"/>
      <c r="Q7" s="33"/>
      <c r="R7" s="34"/>
      <c r="S7" s="176" t="s">
        <v>258</v>
      </c>
      <c r="T7" s="176"/>
      <c r="U7" s="32"/>
      <c r="V7" s="33"/>
      <c r="W7" s="33"/>
      <c r="X7" s="33"/>
      <c r="Y7" s="33"/>
      <c r="Z7" s="33"/>
      <c r="AA7" s="34"/>
      <c r="AB7" s="176" t="s">
        <v>259</v>
      </c>
      <c r="AC7" s="176"/>
      <c r="AD7" s="32"/>
      <c r="AE7" s="33"/>
      <c r="AF7" s="33"/>
      <c r="AG7" s="33"/>
      <c r="AH7" s="33"/>
      <c r="AI7" s="33"/>
      <c r="AJ7" s="34"/>
      <c r="AK7" s="35"/>
      <c r="AL7" s="36"/>
      <c r="AM7" s="36"/>
      <c r="AN7" s="36"/>
      <c r="AO7" s="36"/>
      <c r="AP7" s="33"/>
      <c r="AQ7" s="36"/>
      <c r="AR7" s="36"/>
      <c r="AS7" s="36"/>
      <c r="AT7" s="36"/>
      <c r="AU7" s="36"/>
      <c r="AV7" s="36"/>
      <c r="AW7" s="36"/>
      <c r="AX7" s="36"/>
      <c r="AY7" s="36"/>
      <c r="AZ7" s="37"/>
    </row>
    <row r="8" spans="1:55" ht="20.100000000000001" customHeight="1" x14ac:dyDescent="0.2">
      <c r="A8" s="38"/>
      <c r="B8" s="39"/>
      <c r="C8" s="39"/>
      <c r="D8" s="39"/>
      <c r="E8" s="39"/>
      <c r="F8" s="39"/>
      <c r="G8" s="39"/>
      <c r="H8" s="39"/>
      <c r="I8" s="39"/>
      <c r="J8" s="39"/>
      <c r="K8" s="39"/>
      <c r="L8" s="39"/>
      <c r="M8" s="39"/>
      <c r="N8" s="39"/>
      <c r="O8" s="39"/>
      <c r="P8" s="39"/>
      <c r="Q8" s="39"/>
      <c r="R8" s="39"/>
      <c r="S8" s="39"/>
      <c r="T8" s="39"/>
      <c r="U8" s="39"/>
      <c r="V8" s="39"/>
      <c r="W8" s="39"/>
      <c r="X8" s="39"/>
      <c r="Y8" s="39"/>
      <c r="Z8" s="39"/>
      <c r="AA8" s="39"/>
      <c r="AB8" s="39"/>
      <c r="AC8" s="39"/>
      <c r="AD8" s="39"/>
      <c r="AE8" s="39"/>
      <c r="AF8" s="39"/>
      <c r="AG8" s="39"/>
      <c r="AH8" s="39"/>
      <c r="AI8" s="39"/>
      <c r="AJ8" s="39"/>
      <c r="AK8" s="39"/>
      <c r="AL8" s="39"/>
      <c r="AM8" s="39"/>
      <c r="AN8" s="39"/>
      <c r="AO8" s="39"/>
      <c r="AP8" s="39"/>
      <c r="AQ8" s="39"/>
      <c r="AR8" s="39"/>
      <c r="AS8" s="39"/>
      <c r="AT8" s="39"/>
      <c r="AU8" s="39"/>
      <c r="AV8" s="39"/>
      <c r="AW8" s="39"/>
      <c r="AX8" s="39"/>
      <c r="AY8" s="39"/>
      <c r="AZ8" s="40"/>
    </row>
    <row r="9" spans="1:55" ht="24.95" customHeight="1" x14ac:dyDescent="0.2">
      <c r="A9" s="38"/>
      <c r="B9" s="41"/>
      <c r="C9" s="42" t="s">
        <v>260</v>
      </c>
      <c r="D9" s="43"/>
      <c r="E9" s="43"/>
      <c r="F9" s="43"/>
      <c r="G9" s="43"/>
      <c r="H9" s="43"/>
      <c r="I9" s="43"/>
      <c r="J9" s="43"/>
      <c r="K9" s="42" t="str">
        <f>'원가계산 (토목)'!C3</f>
        <v>공항신도시(눈돌마을) 보도정비공사</v>
      </c>
      <c r="L9" s="43"/>
      <c r="M9" s="43"/>
      <c r="N9" s="43"/>
      <c r="O9" s="43"/>
      <c r="P9" s="43"/>
      <c r="Q9" s="43"/>
      <c r="R9" s="43"/>
      <c r="S9" s="43"/>
      <c r="T9" s="43"/>
      <c r="U9" s="43"/>
      <c r="V9" s="42"/>
      <c r="W9" s="43"/>
      <c r="X9" s="43"/>
      <c r="Y9" s="43"/>
      <c r="Z9" s="43"/>
      <c r="AA9" s="43"/>
      <c r="AB9" s="43"/>
      <c r="AC9" s="43"/>
      <c r="AD9" s="43"/>
      <c r="AE9" s="43"/>
      <c r="AF9" s="43"/>
      <c r="AG9" s="43"/>
      <c r="AH9" s="43"/>
      <c r="AI9" s="43"/>
      <c r="AJ9" s="43"/>
      <c r="AK9" s="43"/>
      <c r="AL9" s="43"/>
      <c r="AM9" s="43"/>
      <c r="AN9" s="43"/>
      <c r="AO9" s="43"/>
      <c r="AP9" s="43"/>
      <c r="AQ9" s="43"/>
      <c r="AR9" s="43"/>
      <c r="AS9" s="43"/>
      <c r="AT9" s="43"/>
      <c r="AU9" s="43"/>
      <c r="AV9" s="43"/>
      <c r="AW9" s="43"/>
      <c r="AX9" s="41"/>
      <c r="AY9" s="39"/>
      <c r="AZ9" s="40"/>
    </row>
    <row r="10" spans="1:55" ht="24.95" customHeight="1" x14ac:dyDescent="0.2">
      <c r="A10" s="38"/>
      <c r="B10" s="39"/>
      <c r="C10" s="39"/>
      <c r="D10" s="39"/>
      <c r="E10" s="39"/>
      <c r="F10" s="39"/>
      <c r="G10" s="39"/>
      <c r="H10" s="39"/>
      <c r="I10" s="44"/>
      <c r="J10" s="45"/>
      <c r="K10" s="45"/>
      <c r="L10" s="45"/>
      <c r="M10" s="45"/>
      <c r="N10" s="45"/>
      <c r="O10" s="39"/>
      <c r="P10" s="45"/>
      <c r="Q10" s="45"/>
      <c r="R10" s="45"/>
      <c r="S10" s="45"/>
      <c r="T10" s="45"/>
      <c r="U10" s="45"/>
      <c r="V10" s="39"/>
      <c r="W10" s="39"/>
      <c r="X10" s="39"/>
      <c r="Y10" s="45"/>
      <c r="Z10" s="45"/>
      <c r="AA10" s="45"/>
      <c r="AB10" s="45"/>
      <c r="AC10" s="45"/>
      <c r="AD10" s="45"/>
      <c r="AE10" s="45"/>
      <c r="AF10" s="45"/>
      <c r="AG10" s="45"/>
      <c r="AH10" s="45"/>
      <c r="AI10" s="45"/>
      <c r="AJ10" s="45"/>
      <c r="AK10" s="45"/>
      <c r="AL10" s="45"/>
      <c r="AM10" s="45"/>
      <c r="AN10" s="45"/>
      <c r="AO10" s="45"/>
      <c r="AP10" s="45"/>
      <c r="AQ10" s="45"/>
      <c r="AR10" s="45"/>
      <c r="AS10" s="45"/>
      <c r="AT10" s="39"/>
      <c r="AU10" s="39"/>
      <c r="AV10" s="39"/>
      <c r="AW10" s="39"/>
      <c r="AX10" s="39"/>
      <c r="AY10" s="39"/>
      <c r="AZ10" s="40"/>
    </row>
    <row r="11" spans="1:55" ht="24.95" customHeight="1" x14ac:dyDescent="0.2">
      <c r="A11" s="38"/>
      <c r="B11" s="39"/>
      <c r="C11" s="46" t="s">
        <v>261</v>
      </c>
      <c r="D11" s="39"/>
      <c r="E11" s="39"/>
      <c r="F11" s="39"/>
      <c r="G11" s="39"/>
      <c r="H11" s="39"/>
      <c r="I11" s="39"/>
      <c r="J11" s="47" t="s">
        <v>262</v>
      </c>
      <c r="K11" s="47"/>
      <c r="L11" s="45"/>
      <c r="M11" s="47"/>
      <c r="N11" s="47"/>
      <c r="O11" s="48"/>
      <c r="P11" s="47"/>
      <c r="Q11" s="47"/>
      <c r="R11" s="47"/>
      <c r="S11" s="47"/>
      <c r="T11" s="39"/>
      <c r="U11" s="39"/>
      <c r="V11" s="49"/>
      <c r="W11" s="47"/>
      <c r="X11" s="39"/>
      <c r="Y11" s="39"/>
      <c r="Z11" s="39"/>
      <c r="AA11" s="39"/>
      <c r="AB11" s="39"/>
      <c r="AC11" s="39"/>
      <c r="AD11" s="39"/>
      <c r="AE11" s="39"/>
      <c r="AF11" s="39"/>
      <c r="AG11" s="39"/>
      <c r="AH11" s="39"/>
      <c r="AI11" s="39"/>
      <c r="AJ11" s="39"/>
      <c r="AK11" s="39"/>
      <c r="AL11" s="39"/>
      <c r="AM11" s="39"/>
      <c r="AN11" s="39"/>
      <c r="AO11" s="39"/>
      <c r="AP11" s="48"/>
      <c r="AQ11" s="39"/>
      <c r="AR11" s="39"/>
      <c r="AS11" s="39"/>
      <c r="AT11" s="39"/>
      <c r="AU11" s="39"/>
      <c r="AV11" s="39"/>
      <c r="AW11" s="39"/>
      <c r="AX11" s="39"/>
      <c r="AY11" s="39"/>
      <c r="AZ11" s="40"/>
    </row>
    <row r="12" spans="1:55" ht="24.95" customHeight="1" x14ac:dyDescent="0.2">
      <c r="A12" s="38"/>
      <c r="B12" s="39"/>
      <c r="C12" s="39"/>
      <c r="D12" s="39"/>
      <c r="E12" s="39"/>
      <c r="F12" s="39"/>
      <c r="G12" s="39"/>
      <c r="H12" s="39"/>
      <c r="I12" s="39"/>
      <c r="J12" s="39"/>
      <c r="K12" s="39"/>
      <c r="L12" s="39"/>
      <c r="M12" s="47"/>
      <c r="N12" s="47"/>
      <c r="O12" s="47"/>
      <c r="P12" s="47"/>
      <c r="Q12" s="50"/>
      <c r="R12" s="51"/>
      <c r="S12" s="47"/>
      <c r="T12" s="39"/>
      <c r="U12" s="39"/>
      <c r="V12" s="39"/>
      <c r="W12" s="39"/>
      <c r="X12" s="39"/>
      <c r="Y12" s="39"/>
      <c r="Z12" s="39"/>
      <c r="AA12" s="39"/>
      <c r="AB12" s="39"/>
      <c r="AC12" s="39"/>
      <c r="AD12" s="52"/>
      <c r="AE12" s="52"/>
      <c r="AF12" s="52"/>
      <c r="AG12" s="49"/>
      <c r="AH12" s="49"/>
      <c r="AI12" s="49"/>
      <c r="AJ12" s="49"/>
      <c r="AK12" s="49"/>
      <c r="AL12" s="39"/>
      <c r="AM12" s="39"/>
      <c r="AN12" s="39"/>
      <c r="AO12" s="39"/>
      <c r="AP12" s="39"/>
      <c r="AQ12" s="39"/>
      <c r="AR12" s="39"/>
      <c r="AS12" s="39"/>
      <c r="AT12" s="39"/>
      <c r="AU12" s="39"/>
      <c r="AV12" s="39"/>
      <c r="AW12" s="39"/>
      <c r="AX12" s="39"/>
      <c r="AY12" s="39"/>
      <c r="AZ12" s="40"/>
    </row>
    <row r="13" spans="1:55" ht="24.95" customHeight="1" x14ac:dyDescent="0.2">
      <c r="A13" s="38"/>
      <c r="B13" s="39"/>
      <c r="C13" s="46" t="s">
        <v>263</v>
      </c>
      <c r="D13" s="39"/>
      <c r="E13" s="39"/>
      <c r="F13" s="39"/>
      <c r="G13" s="39"/>
      <c r="H13" s="39"/>
      <c r="I13" s="39"/>
      <c r="J13" s="47" t="s">
        <v>264</v>
      </c>
      <c r="K13" s="47"/>
      <c r="L13" s="45"/>
      <c r="M13" s="47"/>
      <c r="N13" s="47"/>
      <c r="O13" s="48"/>
      <c r="P13" s="47"/>
      <c r="Q13" s="47"/>
      <c r="R13" s="47"/>
      <c r="S13" s="47"/>
      <c r="T13" s="39"/>
      <c r="U13" s="39"/>
      <c r="V13" s="49"/>
      <c r="W13" s="47"/>
      <c r="X13" s="39"/>
      <c r="Y13" s="39"/>
      <c r="Z13" s="39"/>
      <c r="AA13" s="39"/>
      <c r="AB13" s="39"/>
      <c r="AC13" s="39"/>
      <c r="AD13" s="39"/>
      <c r="AE13" s="39"/>
      <c r="AF13" s="39"/>
      <c r="AG13" s="39"/>
      <c r="AH13" s="39"/>
      <c r="AI13" s="39"/>
      <c r="AJ13" s="39"/>
      <c r="AK13" s="39"/>
      <c r="AL13" s="39"/>
      <c r="AM13" s="39"/>
      <c r="AN13" s="39"/>
      <c r="AO13" s="39"/>
      <c r="AP13" s="48"/>
      <c r="AQ13" s="39"/>
      <c r="AR13" s="39"/>
      <c r="AS13" s="39"/>
      <c r="AT13" s="39"/>
      <c r="AU13" s="39"/>
      <c r="AV13" s="39"/>
      <c r="AW13" s="39"/>
      <c r="AX13" s="39"/>
      <c r="AY13" s="39"/>
      <c r="AZ13" s="40"/>
    </row>
    <row r="14" spans="1:55" ht="24.95" customHeight="1" x14ac:dyDescent="0.2">
      <c r="A14" s="38"/>
      <c r="B14" s="39"/>
      <c r="C14" s="39"/>
      <c r="D14" s="39"/>
      <c r="E14" s="39"/>
      <c r="F14" s="39"/>
      <c r="G14" s="53"/>
      <c r="H14" s="54"/>
      <c r="I14" s="54"/>
      <c r="J14" s="54"/>
      <c r="K14" s="55"/>
      <c r="L14" s="55"/>
      <c r="M14" s="55"/>
      <c r="N14" s="55"/>
      <c r="O14" s="50"/>
      <c r="P14" s="50"/>
      <c r="Q14" s="56" t="s">
        <v>265</v>
      </c>
      <c r="R14" s="56"/>
      <c r="S14" s="57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8"/>
      <c r="AR14" s="56"/>
      <c r="AS14" s="56"/>
      <c r="AT14" s="56"/>
      <c r="AU14" s="56"/>
      <c r="AV14" s="56"/>
      <c r="AW14" s="56"/>
      <c r="AX14" s="56"/>
      <c r="AY14" s="56"/>
      <c r="AZ14" s="59"/>
    </row>
    <row r="15" spans="1:55" ht="24.95" customHeight="1" x14ac:dyDescent="0.2">
      <c r="A15" s="38"/>
      <c r="B15" s="39"/>
      <c r="C15" s="46" t="s">
        <v>266</v>
      </c>
      <c r="D15" s="39"/>
      <c r="E15" s="39"/>
      <c r="F15" s="39"/>
      <c r="G15" s="39"/>
      <c r="H15" s="39"/>
      <c r="I15" s="39"/>
      <c r="J15" s="172"/>
      <c r="K15" s="172"/>
      <c r="L15" s="172"/>
      <c r="M15" s="172"/>
      <c r="N15" s="172"/>
      <c r="O15" s="172"/>
      <c r="P15" s="172"/>
      <c r="Q15" s="172"/>
      <c r="R15" s="172"/>
      <c r="S15" s="60"/>
      <c r="T15" s="61"/>
      <c r="U15" s="61"/>
      <c r="V15" s="61"/>
      <c r="W15" s="47"/>
      <c r="X15" s="39"/>
      <c r="Y15" s="39"/>
      <c r="Z15" s="39"/>
      <c r="AA15" s="39"/>
      <c r="AB15" s="39"/>
      <c r="AC15" s="39"/>
      <c r="AD15" s="39"/>
      <c r="AE15" s="39"/>
      <c r="AF15" s="39"/>
      <c r="AG15" s="39"/>
      <c r="AH15" s="39"/>
      <c r="AI15" s="39"/>
      <c r="AJ15" s="39"/>
      <c r="AK15" s="39"/>
      <c r="AL15" s="39"/>
      <c r="AM15" s="39"/>
      <c r="AN15" s="39"/>
      <c r="AO15" s="39"/>
      <c r="AP15" s="48"/>
      <c r="AQ15" s="39"/>
      <c r="AR15" s="39"/>
      <c r="AS15" s="39"/>
      <c r="AT15" s="39"/>
      <c r="AU15" s="39"/>
      <c r="AV15" s="39"/>
      <c r="AW15" s="39"/>
      <c r="AX15" s="39"/>
      <c r="AY15" s="39"/>
      <c r="AZ15" s="40"/>
      <c r="BB15" s="62"/>
      <c r="BC15" s="63"/>
    </row>
    <row r="16" spans="1:55" ht="24.95" customHeight="1" x14ac:dyDescent="0.2">
      <c r="A16" s="38"/>
      <c r="B16" s="39"/>
      <c r="C16" s="39"/>
      <c r="D16" s="39"/>
      <c r="E16" s="39"/>
      <c r="F16" s="39"/>
      <c r="G16" s="53"/>
      <c r="H16" s="55"/>
      <c r="I16" s="55"/>
      <c r="J16" s="55"/>
      <c r="K16" s="55"/>
      <c r="L16" s="55"/>
      <c r="M16" s="55"/>
      <c r="N16" s="55"/>
      <c r="O16" s="50"/>
      <c r="P16" s="64"/>
      <c r="Q16" s="65"/>
      <c r="R16" s="66"/>
      <c r="S16" s="67"/>
      <c r="T16" s="65"/>
      <c r="U16" s="65"/>
      <c r="V16" s="65"/>
      <c r="W16" s="65"/>
      <c r="X16" s="65"/>
      <c r="Y16" s="65"/>
      <c r="Z16" s="65"/>
      <c r="AA16" s="65"/>
      <c r="AB16" s="65"/>
      <c r="AC16" s="65"/>
      <c r="AD16" s="65"/>
      <c r="AE16" s="65"/>
      <c r="AF16" s="65"/>
      <c r="AG16" s="65"/>
      <c r="AH16" s="65"/>
      <c r="AI16" s="65"/>
      <c r="AJ16" s="65"/>
      <c r="AK16" s="65"/>
      <c r="AL16" s="65"/>
      <c r="AM16" s="65"/>
      <c r="AN16" s="65"/>
      <c r="AO16" s="65"/>
      <c r="AP16" s="65"/>
      <c r="AQ16" s="53"/>
      <c r="AR16" s="65"/>
      <c r="AS16" s="65"/>
      <c r="AT16" s="65"/>
      <c r="AU16" s="65"/>
      <c r="AV16" s="65"/>
      <c r="AW16" s="65"/>
      <c r="AX16" s="65"/>
      <c r="AY16" s="65"/>
      <c r="AZ16" s="40"/>
      <c r="BB16" s="65"/>
    </row>
    <row r="17" spans="1:55" ht="24.95" customHeight="1" x14ac:dyDescent="0.2">
      <c r="A17" s="38"/>
      <c r="B17" s="39"/>
      <c r="C17" s="39"/>
      <c r="D17" s="39"/>
      <c r="E17" s="47"/>
      <c r="F17" s="68"/>
      <c r="G17" s="69"/>
      <c r="H17" s="69"/>
      <c r="I17" s="69"/>
      <c r="J17" s="68"/>
      <c r="K17" s="68"/>
      <c r="L17" s="70" t="s">
        <v>267</v>
      </c>
      <c r="M17" s="172"/>
      <c r="N17" s="172"/>
      <c r="O17" s="172"/>
      <c r="P17" s="172"/>
      <c r="Q17" s="172"/>
      <c r="R17" s="172"/>
      <c r="S17" s="172"/>
      <c r="T17" s="172"/>
      <c r="U17" s="71"/>
      <c r="V17" s="72"/>
      <c r="W17" s="72"/>
      <c r="X17" s="72"/>
      <c r="Y17" s="72"/>
      <c r="Z17" s="72"/>
      <c r="AA17" s="72"/>
      <c r="AB17" s="72"/>
      <c r="AC17" s="72"/>
      <c r="AD17" s="72"/>
      <c r="AE17" s="72"/>
      <c r="AF17" s="72"/>
      <c r="AG17" s="72"/>
      <c r="AH17" s="72"/>
      <c r="AI17" s="65"/>
      <c r="AJ17" s="65"/>
      <c r="AK17" s="65"/>
      <c r="AL17" s="65"/>
      <c r="AM17" s="65"/>
      <c r="AN17" s="65"/>
      <c r="AO17" s="65"/>
      <c r="AP17" s="65"/>
      <c r="AQ17" s="53"/>
      <c r="AR17" s="65"/>
      <c r="AS17" s="65"/>
      <c r="AT17" s="65"/>
      <c r="AU17" s="65"/>
      <c r="AV17" s="65"/>
      <c r="AW17" s="65"/>
      <c r="AX17" s="65"/>
      <c r="AY17" s="65"/>
      <c r="AZ17" s="40"/>
      <c r="BC17" s="73"/>
    </row>
    <row r="18" spans="1:55" ht="24.95" customHeight="1" x14ac:dyDescent="0.2">
      <c r="A18" s="38"/>
      <c r="B18" s="39"/>
      <c r="C18" s="68"/>
      <c r="D18" s="68"/>
      <c r="E18" s="60"/>
      <c r="F18" s="39"/>
      <c r="G18" s="53"/>
      <c r="H18" s="53"/>
      <c r="I18" s="53"/>
      <c r="J18" s="39"/>
      <c r="K18" s="39"/>
      <c r="L18" s="74" t="s">
        <v>268</v>
      </c>
      <c r="M18" s="171"/>
      <c r="N18" s="171"/>
      <c r="O18" s="171"/>
      <c r="P18" s="171"/>
      <c r="Q18" s="171"/>
      <c r="R18" s="171"/>
      <c r="S18" s="171"/>
      <c r="T18" s="171"/>
      <c r="U18" s="75"/>
      <c r="V18" s="65"/>
      <c r="W18" s="65"/>
      <c r="X18" s="65"/>
      <c r="Y18" s="65"/>
      <c r="Z18" s="65"/>
      <c r="AA18" s="65"/>
      <c r="AB18" s="65"/>
      <c r="AC18" s="65"/>
      <c r="AD18" s="65"/>
      <c r="AE18" s="65"/>
      <c r="AF18" s="65"/>
      <c r="AG18" s="65"/>
      <c r="AH18" s="72"/>
      <c r="AI18" s="72"/>
      <c r="AJ18" s="65"/>
      <c r="AK18" s="65"/>
      <c r="AL18" s="65"/>
      <c r="AM18" s="65"/>
      <c r="AN18" s="65"/>
      <c r="AO18" s="65"/>
      <c r="AP18" s="65"/>
      <c r="AQ18" s="53"/>
      <c r="AR18" s="65"/>
      <c r="AS18" s="65"/>
      <c r="AT18" s="65"/>
      <c r="AU18" s="65"/>
      <c r="AV18" s="65"/>
      <c r="AW18" s="65"/>
      <c r="AX18" s="65"/>
      <c r="AY18" s="65"/>
      <c r="AZ18" s="40"/>
      <c r="BC18" s="73"/>
    </row>
    <row r="19" spans="1:55" ht="24.95" customHeight="1" x14ac:dyDescent="0.2">
      <c r="A19" s="38"/>
      <c r="B19" s="39"/>
      <c r="C19" s="68"/>
      <c r="D19" s="68"/>
      <c r="E19" s="60"/>
      <c r="F19" s="39"/>
      <c r="G19" s="53"/>
      <c r="H19" s="53"/>
      <c r="I19" s="53"/>
      <c r="J19" s="39"/>
      <c r="K19" s="39"/>
      <c r="L19" s="74" t="s">
        <v>269</v>
      </c>
      <c r="M19" s="171"/>
      <c r="N19" s="171"/>
      <c r="O19" s="171"/>
      <c r="P19" s="171"/>
      <c r="Q19" s="171"/>
      <c r="R19" s="171"/>
      <c r="S19" s="171"/>
      <c r="T19" s="171"/>
      <c r="U19" s="75"/>
      <c r="V19" s="65"/>
      <c r="W19" s="65"/>
      <c r="X19" s="65"/>
      <c r="Y19" s="65"/>
      <c r="Z19" s="65"/>
      <c r="AA19" s="65"/>
      <c r="AB19" s="65"/>
      <c r="AC19" s="65"/>
      <c r="AD19" s="65"/>
      <c r="AE19" s="65"/>
      <c r="AF19" s="65"/>
      <c r="AG19" s="65"/>
      <c r="AH19" s="72"/>
      <c r="AI19" s="72"/>
      <c r="AJ19" s="65"/>
      <c r="AK19" s="65"/>
      <c r="AL19" s="65"/>
      <c r="AM19" s="65"/>
      <c r="AN19" s="65"/>
      <c r="AO19" s="65"/>
      <c r="AP19" s="65"/>
      <c r="AQ19" s="53"/>
      <c r="AR19" s="65"/>
      <c r="AS19" s="65"/>
      <c r="AT19" s="65"/>
      <c r="AU19" s="65"/>
      <c r="AV19" s="65"/>
      <c r="AW19" s="65"/>
      <c r="AX19" s="65"/>
      <c r="AY19" s="65"/>
      <c r="AZ19" s="40"/>
      <c r="BC19" s="73"/>
    </row>
    <row r="20" spans="1:55" ht="24.95" hidden="1" customHeight="1" x14ac:dyDescent="0.2">
      <c r="A20" s="38"/>
      <c r="B20" s="39"/>
      <c r="C20" s="68"/>
      <c r="D20" s="68"/>
      <c r="E20" s="60"/>
      <c r="F20" s="39"/>
      <c r="G20" s="53"/>
      <c r="H20" s="53"/>
      <c r="I20" s="53"/>
      <c r="J20" s="39"/>
      <c r="K20" s="39"/>
      <c r="L20" s="74" t="s">
        <v>270</v>
      </c>
      <c r="M20" s="171">
        <f>'원가계산 (토목)'!D38</f>
        <v>0</v>
      </c>
      <c r="N20" s="171"/>
      <c r="O20" s="171"/>
      <c r="P20" s="171"/>
      <c r="Q20" s="171"/>
      <c r="R20" s="171"/>
      <c r="S20" s="171"/>
      <c r="T20" s="171"/>
      <c r="U20" s="75" t="str">
        <f>"(금 "&amp;NUMBERSTRING(M20,1)&amp;"원)"</f>
        <v>(금 영원)</v>
      </c>
      <c r="V20" s="65"/>
      <c r="W20" s="65"/>
      <c r="X20" s="65"/>
      <c r="Y20" s="65"/>
      <c r="Z20" s="65"/>
      <c r="AA20" s="65"/>
      <c r="AB20" s="65"/>
      <c r="AC20" s="65"/>
      <c r="AD20" s="65"/>
      <c r="AE20" s="65"/>
      <c r="AF20" s="65"/>
      <c r="AG20" s="65"/>
      <c r="AH20" s="72"/>
      <c r="AI20" s="72"/>
      <c r="AJ20" s="65"/>
      <c r="AK20" s="65"/>
      <c r="AL20" s="65"/>
      <c r="AM20" s="65"/>
      <c r="AN20" s="65"/>
      <c r="AO20" s="65"/>
      <c r="AP20" s="65"/>
      <c r="AQ20" s="53"/>
      <c r="AR20" s="65"/>
      <c r="AS20" s="65"/>
      <c r="AT20" s="65"/>
      <c r="AU20" s="65"/>
      <c r="AV20" s="65"/>
      <c r="AW20" s="65"/>
      <c r="AX20" s="65"/>
      <c r="AY20" s="65"/>
      <c r="AZ20" s="40"/>
    </row>
    <row r="21" spans="1:55" ht="24.95" customHeight="1" x14ac:dyDescent="0.2">
      <c r="A21" s="38"/>
      <c r="B21" s="39"/>
      <c r="C21" s="68"/>
      <c r="D21" s="68"/>
      <c r="E21" s="68"/>
      <c r="F21" s="68"/>
      <c r="G21" s="68"/>
      <c r="H21" s="68"/>
      <c r="I21" s="68"/>
      <c r="J21" s="68"/>
      <c r="K21" s="68"/>
      <c r="L21" s="70" t="s">
        <v>271</v>
      </c>
      <c r="M21" s="172"/>
      <c r="N21" s="172"/>
      <c r="O21" s="172"/>
      <c r="P21" s="172"/>
      <c r="Q21" s="172"/>
      <c r="R21" s="172"/>
      <c r="S21" s="172"/>
      <c r="T21" s="172"/>
      <c r="U21" s="71"/>
      <c r="V21" s="72"/>
      <c r="W21" s="72"/>
      <c r="X21" s="72"/>
      <c r="Y21" s="72"/>
      <c r="Z21" s="72"/>
      <c r="AA21" s="72"/>
      <c r="AB21" s="72"/>
      <c r="AC21" s="72"/>
      <c r="AD21" s="72"/>
      <c r="AE21" s="72"/>
      <c r="AF21" s="72"/>
      <c r="AG21" s="72"/>
      <c r="AH21" s="72"/>
      <c r="AI21" s="72"/>
      <c r="AJ21" s="65"/>
      <c r="AK21" s="65"/>
      <c r="AL21" s="65"/>
      <c r="AM21" s="65"/>
      <c r="AN21" s="65"/>
      <c r="AO21" s="65"/>
      <c r="AP21" s="65"/>
      <c r="AQ21" s="53"/>
      <c r="AR21" s="65"/>
      <c r="AS21" s="65"/>
      <c r="AT21" s="65"/>
      <c r="AU21" s="65"/>
      <c r="AV21" s="65"/>
      <c r="AW21" s="65"/>
      <c r="AX21" s="65"/>
      <c r="AY21" s="65"/>
      <c r="AZ21" s="40"/>
    </row>
    <row r="22" spans="1:55" ht="24.95" customHeight="1" x14ac:dyDescent="0.2">
      <c r="A22" s="76"/>
      <c r="B22" s="47"/>
      <c r="C22" s="55"/>
      <c r="D22" s="47"/>
      <c r="E22" s="47"/>
      <c r="F22" s="47"/>
      <c r="G22" s="47"/>
      <c r="H22" s="47"/>
      <c r="I22" s="47"/>
      <c r="J22" s="47"/>
      <c r="K22" s="47"/>
      <c r="L22" s="47"/>
      <c r="M22" s="47"/>
      <c r="N22" s="47"/>
      <c r="O22" s="47"/>
      <c r="P22" s="47"/>
      <c r="Q22" s="77"/>
      <c r="R22" s="77"/>
      <c r="S22" s="77"/>
      <c r="T22" s="50"/>
      <c r="U22" s="50"/>
      <c r="V22" s="75"/>
      <c r="W22" s="47"/>
      <c r="X22" s="78"/>
      <c r="Y22" s="47"/>
      <c r="Z22" s="47"/>
      <c r="AA22" s="47"/>
      <c r="AB22" s="55"/>
      <c r="AC22" s="55"/>
      <c r="AD22" s="55"/>
      <c r="AE22" s="55"/>
      <c r="AF22" s="55"/>
      <c r="AG22" s="55"/>
      <c r="AH22" s="77"/>
      <c r="AI22" s="55"/>
      <c r="AJ22" s="47"/>
      <c r="AK22" s="55"/>
      <c r="AL22" s="79"/>
      <c r="AM22" s="79"/>
      <c r="AN22" s="79"/>
      <c r="AO22" s="79"/>
      <c r="AP22" s="79"/>
      <c r="AQ22" s="79"/>
      <c r="AR22" s="79"/>
      <c r="AS22" s="79"/>
      <c r="AT22" s="47"/>
      <c r="AU22" s="79"/>
      <c r="AV22" s="47"/>
      <c r="AW22" s="47"/>
      <c r="AX22" s="47"/>
      <c r="AY22" s="47"/>
      <c r="AZ22" s="80"/>
    </row>
    <row r="23" spans="1:55" ht="24.95" customHeight="1" thickBot="1" x14ac:dyDescent="0.25">
      <c r="A23" s="81"/>
      <c r="B23" s="82"/>
      <c r="C23" s="82"/>
      <c r="D23" s="82"/>
      <c r="E23" s="82"/>
      <c r="F23" s="82"/>
      <c r="G23" s="82"/>
      <c r="H23" s="82"/>
      <c r="I23" s="82"/>
      <c r="J23" s="82"/>
      <c r="K23" s="82"/>
      <c r="L23" s="82"/>
      <c r="M23" s="82"/>
      <c r="N23" s="82"/>
      <c r="O23" s="82"/>
      <c r="P23" s="82"/>
      <c r="Q23" s="82"/>
      <c r="R23" s="82"/>
      <c r="S23" s="82"/>
      <c r="T23" s="82"/>
      <c r="U23" s="82"/>
      <c r="V23" s="82"/>
      <c r="W23" s="82"/>
      <c r="X23" s="82"/>
      <c r="Y23" s="82"/>
      <c r="Z23" s="82"/>
      <c r="AA23" s="82"/>
      <c r="AB23" s="82"/>
      <c r="AC23" s="82"/>
      <c r="AD23" s="82"/>
      <c r="AE23" s="82"/>
      <c r="AF23" s="82"/>
      <c r="AG23" s="82"/>
      <c r="AH23" s="82"/>
      <c r="AI23" s="82"/>
      <c r="AJ23" s="82"/>
      <c r="AK23" s="82"/>
      <c r="AL23" s="82"/>
      <c r="AM23" s="82"/>
      <c r="AN23" s="82"/>
      <c r="AO23" s="82"/>
      <c r="AP23" s="82"/>
      <c r="AQ23" s="82"/>
      <c r="AR23" s="82"/>
      <c r="AS23" s="82"/>
      <c r="AT23" s="82"/>
      <c r="AU23" s="82"/>
      <c r="AV23" s="82"/>
      <c r="AW23" s="82"/>
      <c r="AX23" s="82"/>
      <c r="AY23" s="82"/>
      <c r="AZ23" s="83"/>
    </row>
    <row r="25" spans="1:55" x14ac:dyDescent="0.2">
      <c r="M25" s="173">
        <f>M18+M19+M20</f>
        <v>0</v>
      </c>
      <c r="N25" s="173"/>
      <c r="O25" s="173"/>
      <c r="P25" s="173"/>
      <c r="Q25" s="173"/>
      <c r="R25" s="173"/>
      <c r="S25" s="173"/>
    </row>
    <row r="26" spans="1:55" x14ac:dyDescent="0.2">
      <c r="Q26" s="65"/>
    </row>
    <row r="31" spans="1:55" x14ac:dyDescent="0.2">
      <c r="G31" s="18">
        <v>6</v>
      </c>
    </row>
    <row r="32" spans="1:55" x14ac:dyDescent="0.2">
      <c r="G32" s="18">
        <v>2</v>
      </c>
    </row>
    <row r="33" spans="4:11" x14ac:dyDescent="0.2">
      <c r="G33" s="18">
        <v>5</v>
      </c>
    </row>
    <row r="34" spans="4:11" x14ac:dyDescent="0.2">
      <c r="G34" s="18">
        <v>2</v>
      </c>
    </row>
    <row r="35" spans="4:11" x14ac:dyDescent="0.2">
      <c r="G35" s="18">
        <v>1</v>
      </c>
    </row>
    <row r="36" spans="4:11" x14ac:dyDescent="0.2">
      <c r="G36" s="18">
        <v>4</v>
      </c>
    </row>
    <row r="37" spans="4:11" x14ac:dyDescent="0.2">
      <c r="G37" s="18">
        <v>1</v>
      </c>
    </row>
    <row r="38" spans="4:11" x14ac:dyDescent="0.2">
      <c r="G38" s="18">
        <v>1</v>
      </c>
    </row>
    <row r="39" spans="4:11" x14ac:dyDescent="0.2">
      <c r="D39" s="174">
        <f>SUM(D31:D38)</f>
        <v>0</v>
      </c>
      <c r="E39" s="174"/>
      <c r="G39" s="174">
        <f>SUM(G31:G38)</f>
        <v>22</v>
      </c>
      <c r="H39" s="174"/>
      <c r="K39" s="18">
        <v>49</v>
      </c>
    </row>
  </sheetData>
  <mergeCells count="22">
    <mergeCell ref="A2:AZ2"/>
    <mergeCell ref="A5:B5"/>
    <mergeCell ref="J5:K5"/>
    <mergeCell ref="S5:T5"/>
    <mergeCell ref="AB5:AC5"/>
    <mergeCell ref="A6:B6"/>
    <mergeCell ref="J6:K6"/>
    <mergeCell ref="S6:T6"/>
    <mergeCell ref="AB6:AC6"/>
    <mergeCell ref="A7:B7"/>
    <mergeCell ref="J7:K7"/>
    <mergeCell ref="S7:T7"/>
    <mergeCell ref="AB7:AC7"/>
    <mergeCell ref="J15:R15"/>
    <mergeCell ref="M17:T17"/>
    <mergeCell ref="M18:T18"/>
    <mergeCell ref="M19:T19"/>
    <mergeCell ref="M20:T20"/>
    <mergeCell ref="M21:T21"/>
    <mergeCell ref="M25:S25"/>
    <mergeCell ref="D39:E39"/>
    <mergeCell ref="G39:H39"/>
  </mergeCells>
  <phoneticPr fontId="5" type="noConversion"/>
  <printOptions horizontalCentered="1"/>
  <pageMargins left="0.78740157480314965" right="0.39370078740157483" top="0.59055118110236227" bottom="0.59055118110236227" header="0.39370078740157483" footer="0.39370078740157483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N47"/>
  <sheetViews>
    <sheetView tabSelected="1" view="pageBreakPreview" zoomScaleNormal="100" zoomScaleSheetLayoutView="100" workbookViewId="0">
      <selection activeCell="E30" sqref="E30"/>
    </sheetView>
  </sheetViews>
  <sheetFormatPr defaultRowHeight="20.100000000000001" customHeight="1" x14ac:dyDescent="0.15"/>
  <cols>
    <col min="1" max="1" width="7.1640625" style="86" customWidth="1"/>
    <col min="2" max="2" width="6.83203125" style="86" customWidth="1"/>
    <col min="3" max="3" width="32.33203125" style="86" customWidth="1"/>
    <col min="4" max="4" width="29.33203125" style="86" customWidth="1"/>
    <col min="5" max="5" width="62.83203125" style="86" customWidth="1"/>
    <col min="6" max="6" width="27.6640625" style="86" customWidth="1"/>
    <col min="7" max="7" width="12.5" style="85" bestFit="1" customWidth="1"/>
    <col min="8" max="8" width="18.1640625" style="86" bestFit="1" customWidth="1"/>
    <col min="9" max="9" width="20" style="86" bestFit="1" customWidth="1"/>
    <col min="10" max="10" width="17.33203125" style="86" bestFit="1" customWidth="1"/>
    <col min="11" max="11" width="20.1640625" style="86" bestFit="1" customWidth="1"/>
    <col min="12" max="16384" width="9.33203125" style="86"/>
  </cols>
  <sheetData>
    <row r="1" spans="1:14" ht="24.95" customHeight="1" x14ac:dyDescent="0.15">
      <c r="A1" s="196" t="s">
        <v>272</v>
      </c>
      <c r="B1" s="196"/>
      <c r="C1" s="196"/>
      <c r="D1" s="196"/>
      <c r="E1" s="196"/>
      <c r="F1" s="196"/>
    </row>
    <row r="2" spans="1:14" ht="9.9499999999999993" customHeight="1" x14ac:dyDescent="0.15">
      <c r="A2" s="84"/>
      <c r="B2" s="84"/>
      <c r="C2" s="84"/>
      <c r="D2" s="84"/>
      <c r="E2" s="84"/>
      <c r="F2" s="84"/>
    </row>
    <row r="3" spans="1:14" s="92" customFormat="1" ht="15" customHeight="1" thickBot="1" x14ac:dyDescent="0.2">
      <c r="A3" s="197" t="s">
        <v>273</v>
      </c>
      <c r="B3" s="197"/>
      <c r="C3" s="87" t="s">
        <v>274</v>
      </c>
      <c r="D3" s="88"/>
      <c r="E3" s="89"/>
      <c r="F3" s="90"/>
      <c r="G3" s="91"/>
    </row>
    <row r="4" spans="1:14" s="96" customFormat="1" ht="15.95" customHeight="1" thickBot="1" x14ac:dyDescent="0.2">
      <c r="A4" s="198" t="s">
        <v>275</v>
      </c>
      <c r="B4" s="199"/>
      <c r="C4" s="199"/>
      <c r="D4" s="93" t="s">
        <v>276</v>
      </c>
      <c r="E4" s="93" t="s">
        <v>277</v>
      </c>
      <c r="F4" s="94" t="s">
        <v>278</v>
      </c>
      <c r="G4" s="95"/>
    </row>
    <row r="5" spans="1:14" s="102" customFormat="1" ht="14.1" customHeight="1" x14ac:dyDescent="0.15">
      <c r="A5" s="200" t="s">
        <v>279</v>
      </c>
      <c r="B5" s="203" t="s">
        <v>280</v>
      </c>
      <c r="C5" s="97" t="s">
        <v>281</v>
      </c>
      <c r="D5" s="98"/>
      <c r="E5" s="99"/>
      <c r="F5" s="100"/>
      <c r="G5" s="101"/>
    </row>
    <row r="6" spans="1:14" s="102" customFormat="1" ht="14.1" customHeight="1" x14ac:dyDescent="0.15">
      <c r="A6" s="201"/>
      <c r="B6" s="204"/>
      <c r="C6" s="103" t="s">
        <v>282</v>
      </c>
      <c r="D6" s="104">
        <v>0</v>
      </c>
      <c r="E6" s="105"/>
      <c r="F6" s="106"/>
      <c r="G6" s="101"/>
    </row>
    <row r="7" spans="1:14" s="102" customFormat="1" ht="14.1" customHeight="1" x14ac:dyDescent="0.15">
      <c r="A7" s="201"/>
      <c r="B7" s="204"/>
      <c r="C7" s="103" t="s">
        <v>283</v>
      </c>
      <c r="D7" s="107">
        <v>0</v>
      </c>
      <c r="E7" s="105"/>
      <c r="F7" s="106"/>
      <c r="G7" s="101"/>
      <c r="I7" s="108"/>
    </row>
    <row r="8" spans="1:14" s="102" customFormat="1" ht="14.1" customHeight="1" x14ac:dyDescent="0.15">
      <c r="A8" s="201"/>
      <c r="B8" s="204"/>
      <c r="C8" s="109" t="s">
        <v>284</v>
      </c>
      <c r="D8" s="110">
        <f>SUM(D5:D7)</f>
        <v>0</v>
      </c>
      <c r="E8" s="111"/>
      <c r="F8" s="112"/>
      <c r="G8" s="101"/>
      <c r="J8" s="191" t="s">
        <v>285</v>
      </c>
      <c r="K8" s="191"/>
      <c r="L8" s="191"/>
      <c r="M8" s="191"/>
      <c r="N8" s="191"/>
    </row>
    <row r="9" spans="1:14" s="102" customFormat="1" ht="14.1" customHeight="1" x14ac:dyDescent="0.15">
      <c r="A9" s="201"/>
      <c r="B9" s="204" t="s">
        <v>286</v>
      </c>
      <c r="C9" s="114" t="s">
        <v>287</v>
      </c>
      <c r="D9" s="115"/>
      <c r="E9" s="116"/>
      <c r="F9" s="117"/>
      <c r="G9" s="101"/>
    </row>
    <row r="10" spans="1:14" s="102" customFormat="1" ht="14.1" customHeight="1" x14ac:dyDescent="0.15">
      <c r="A10" s="201"/>
      <c r="B10" s="204"/>
      <c r="C10" s="103" t="s">
        <v>288</v>
      </c>
      <c r="D10" s="107">
        <f>INT((D9)*(G10/100))</f>
        <v>0</v>
      </c>
      <c r="E10" s="118" t="str">
        <f>"직접노무비의 × "&amp;FIXED(G10,2)&amp;"%"</f>
        <v>직접노무비의 × 19.10%</v>
      </c>
      <c r="F10" s="119"/>
      <c r="G10" s="120">
        <v>19.100000000000001</v>
      </c>
      <c r="H10" s="108">
        <f>D5+D9+D13</f>
        <v>0</v>
      </c>
    </row>
    <row r="11" spans="1:14" s="102" customFormat="1" ht="14.1" customHeight="1" x14ac:dyDescent="0.15">
      <c r="A11" s="201"/>
      <c r="B11" s="204"/>
      <c r="C11" s="109" t="s">
        <v>289</v>
      </c>
      <c r="D11" s="110">
        <f>SUM(D9:D10)</f>
        <v>0</v>
      </c>
      <c r="E11" s="111"/>
      <c r="F11" s="112"/>
      <c r="G11" s="120"/>
    </row>
    <row r="12" spans="1:14" s="102" customFormat="1" ht="14.1" customHeight="1" x14ac:dyDescent="0.15">
      <c r="A12" s="201"/>
      <c r="B12" s="205" t="s">
        <v>290</v>
      </c>
      <c r="C12" s="121" t="s">
        <v>291</v>
      </c>
      <c r="D12" s="122">
        <v>0</v>
      </c>
      <c r="E12" s="116"/>
      <c r="F12" s="117"/>
      <c r="G12" s="120"/>
      <c r="J12" s="191" t="s">
        <v>292</v>
      </c>
      <c r="K12" s="191"/>
      <c r="L12" s="191"/>
      <c r="M12" s="191"/>
      <c r="N12" s="191"/>
    </row>
    <row r="13" spans="1:14" s="102" customFormat="1" ht="14.1" customHeight="1" x14ac:dyDescent="0.15">
      <c r="A13" s="201"/>
      <c r="B13" s="205"/>
      <c r="C13" s="123" t="s">
        <v>293</v>
      </c>
      <c r="D13" s="124"/>
      <c r="E13" s="105"/>
      <c r="F13" s="106"/>
      <c r="G13" s="120"/>
    </row>
    <row r="14" spans="1:14" s="102" customFormat="1" ht="14.1" customHeight="1" x14ac:dyDescent="0.15">
      <c r="A14" s="201"/>
      <c r="B14" s="205"/>
      <c r="C14" s="123" t="s">
        <v>294</v>
      </c>
      <c r="D14" s="107">
        <f>INT((D11)*(G14/100))</f>
        <v>0</v>
      </c>
      <c r="E14" s="118" t="str">
        <f>"노무비의 × "&amp;FIXED(G14,2)&amp;"%"</f>
        <v>노무비의 × 3.56%</v>
      </c>
      <c r="F14" s="119"/>
      <c r="G14" s="120">
        <v>3.56</v>
      </c>
    </row>
    <row r="15" spans="1:14" s="102" customFormat="1" ht="14.1" customHeight="1" x14ac:dyDescent="0.15">
      <c r="A15" s="201"/>
      <c r="B15" s="205"/>
      <c r="C15" s="123" t="s">
        <v>295</v>
      </c>
      <c r="D15" s="107">
        <f>INT((D11)*(G15/100))</f>
        <v>0</v>
      </c>
      <c r="E15" s="118" t="str">
        <f>"노무비의 × "&amp;FIXED(G15,2)&amp;"%"</f>
        <v>노무비의 × 1.01%</v>
      </c>
      <c r="F15" s="119"/>
      <c r="G15" s="120">
        <v>1.01</v>
      </c>
    </row>
    <row r="16" spans="1:14" s="102" customFormat="1" ht="14.1" customHeight="1" x14ac:dyDescent="0.15">
      <c r="A16" s="201"/>
      <c r="B16" s="205"/>
      <c r="C16" s="123" t="s">
        <v>296</v>
      </c>
      <c r="D16" s="107">
        <f>INT((D9)*(G16/100))</f>
        <v>0</v>
      </c>
      <c r="E16" s="118" t="str">
        <f>"직접노무비의 × "&amp;FIXED(G16,2)&amp;"%"</f>
        <v>직접노무비의 × 2.30%</v>
      </c>
      <c r="F16" s="125" t="s">
        <v>297</v>
      </c>
      <c r="G16" s="120">
        <v>2.2999999999999998</v>
      </c>
      <c r="J16" s="191" t="s">
        <v>298</v>
      </c>
      <c r="K16" s="191"/>
      <c r="L16" s="191"/>
      <c r="M16" s="191"/>
      <c r="N16" s="191"/>
    </row>
    <row r="17" spans="1:14" s="128" customFormat="1" ht="14.1" customHeight="1" x14ac:dyDescent="0.15">
      <c r="A17" s="201"/>
      <c r="B17" s="205"/>
      <c r="C17" s="123" t="s">
        <v>299</v>
      </c>
      <c r="D17" s="107">
        <f>INT((D9)*(G17/100))</f>
        <v>0</v>
      </c>
      <c r="E17" s="118" t="str">
        <f>"직접노무비의 × "&amp;FIXED(G17,3)&amp;"%"</f>
        <v>직접노무비의 × 3.595%</v>
      </c>
      <c r="F17" s="126" t="s">
        <v>300</v>
      </c>
      <c r="G17" s="127">
        <v>3.5950000000000002</v>
      </c>
    </row>
    <row r="18" spans="1:14" s="128" customFormat="1" ht="14.1" customHeight="1" x14ac:dyDescent="0.15">
      <c r="A18" s="201"/>
      <c r="B18" s="205"/>
      <c r="C18" s="123" t="s">
        <v>301</v>
      </c>
      <c r="D18" s="107">
        <f>INT((D9)*(G18/100))</f>
        <v>0</v>
      </c>
      <c r="E18" s="118" t="str">
        <f>"직접노무비의 × "&amp;FIXED(G18,2)&amp;"%"</f>
        <v>직접노무비의 × 4.75%</v>
      </c>
      <c r="F18" s="126" t="s">
        <v>300</v>
      </c>
      <c r="G18" s="127">
        <v>4.75</v>
      </c>
    </row>
    <row r="19" spans="1:14" s="128" customFormat="1" ht="14.1" customHeight="1" x14ac:dyDescent="0.15">
      <c r="A19" s="201"/>
      <c r="B19" s="205"/>
      <c r="C19" s="123" t="s">
        <v>302</v>
      </c>
      <c r="D19" s="107">
        <f>INT((D17)*(G19/100))</f>
        <v>0</v>
      </c>
      <c r="E19" s="118" t="str">
        <f>"건강보험료의 × "&amp;FIXED(G19,2)&amp;"%"</f>
        <v>건강보험료의 × 13.14%</v>
      </c>
      <c r="F19" s="126" t="s">
        <v>300</v>
      </c>
      <c r="G19" s="127">
        <v>13.14</v>
      </c>
    </row>
    <row r="20" spans="1:14" s="128" customFormat="1" ht="14.1" hidden="1" customHeight="1" x14ac:dyDescent="0.15">
      <c r="A20" s="201"/>
      <c r="B20" s="205"/>
      <c r="C20" s="123" t="s">
        <v>303</v>
      </c>
      <c r="D20" s="104"/>
      <c r="E20" s="129"/>
      <c r="F20" s="126" t="s">
        <v>304</v>
      </c>
      <c r="G20" s="127"/>
    </row>
    <row r="21" spans="1:14" s="128" customFormat="1" ht="20.100000000000001" customHeight="1" x14ac:dyDescent="0.15">
      <c r="A21" s="201"/>
      <c r="B21" s="205"/>
      <c r="C21" s="130" t="s">
        <v>305</v>
      </c>
      <c r="D21" s="104">
        <f>INT((D8+D9+D13)*(G21/100))</f>
        <v>0</v>
      </c>
      <c r="E21" s="105" t="str">
        <f>"[재료비＋직접노무비＋산출경비] × "&amp;FIXED(G21,3)&amp;"%"</f>
        <v>[재료비＋직접노무비＋산출경비] × 0.081%</v>
      </c>
      <c r="F21" s="126" t="s">
        <v>306</v>
      </c>
      <c r="G21" s="127">
        <v>8.1000000000000003E-2</v>
      </c>
      <c r="J21" s="191" t="s">
        <v>307</v>
      </c>
      <c r="K21" s="191"/>
      <c r="L21" s="191"/>
      <c r="M21" s="191"/>
      <c r="N21" s="191"/>
    </row>
    <row r="22" spans="1:14" s="128" customFormat="1" ht="20.100000000000001" customHeight="1" x14ac:dyDescent="0.15">
      <c r="A22" s="201"/>
      <c r="B22" s="205"/>
      <c r="C22" s="130" t="s">
        <v>308</v>
      </c>
      <c r="D22" s="104">
        <f>INT((D8+D9+D13)*(G22/100))</f>
        <v>0</v>
      </c>
      <c r="E22" s="105" t="str">
        <f>"[재료비＋직접노무비＋산출경비] × "&amp;FIXED(G22,2)&amp;"%"</f>
        <v>[재료비＋직접노무비＋산출경비] × 0.40%</v>
      </c>
      <c r="F22" s="126"/>
      <c r="G22" s="127">
        <v>0.4</v>
      </c>
    </row>
    <row r="23" spans="1:14" s="128" customFormat="1" ht="14.1" customHeight="1" x14ac:dyDescent="0.15">
      <c r="A23" s="201"/>
      <c r="B23" s="205"/>
      <c r="C23" s="123" t="s">
        <v>309</v>
      </c>
      <c r="D23" s="107">
        <f>MIN(D24:D25)</f>
        <v>0</v>
      </c>
      <c r="E23" s="131" t="s">
        <v>310</v>
      </c>
      <c r="F23" s="126" t="s">
        <v>311</v>
      </c>
      <c r="G23" s="127"/>
    </row>
    <row r="24" spans="1:14" s="128" customFormat="1" ht="14.1" customHeight="1" x14ac:dyDescent="0.15">
      <c r="A24" s="201"/>
      <c r="B24" s="205"/>
      <c r="C24" s="132" t="s">
        <v>312</v>
      </c>
      <c r="D24" s="107">
        <f>TRUNC((D8+D9+(I42/1.1))*(G24/100)+0)</f>
        <v>0</v>
      </c>
      <c r="E24" s="105" t="str">
        <f>"[재료비＋직접노무비＋도급자관급] × "&amp;FIXED(G24,2)&amp;"%"</f>
        <v>[재료비＋직접노무비＋도급자관급] × 3.15%</v>
      </c>
      <c r="F24" s="126"/>
      <c r="G24" s="127">
        <v>3.15</v>
      </c>
    </row>
    <row r="25" spans="1:14" s="128" customFormat="1" ht="14.1" customHeight="1" x14ac:dyDescent="0.15">
      <c r="A25" s="201"/>
      <c r="B25" s="205"/>
      <c r="C25" s="132" t="s">
        <v>313</v>
      </c>
      <c r="D25" s="107">
        <f>TRUNC(((D8+D9))*(G24/100)+0)*1.2</f>
        <v>0</v>
      </c>
      <c r="E25" s="105" t="str">
        <f>"[재료비＋직접노무비] × "&amp;FIXED(G24,2)&amp;"% × 1.2"</f>
        <v>[재료비＋직접노무비] × 3.15% × 1.2</v>
      </c>
      <c r="F25" s="126"/>
      <c r="G25" s="127"/>
    </row>
    <row r="26" spans="1:14" s="128" customFormat="1" ht="14.1" customHeight="1" x14ac:dyDescent="0.15">
      <c r="A26" s="201"/>
      <c r="B26" s="205"/>
      <c r="C26" s="123" t="s">
        <v>314</v>
      </c>
      <c r="D26" s="107">
        <f>TRUNC((D8+D11)*(G26/100))</f>
        <v>0</v>
      </c>
      <c r="E26" s="105" t="str">
        <f>"[재료비＋노무비] × "&amp;FIXED(G26,2)&amp;"%"</f>
        <v>[재료비＋노무비] × 5.50%</v>
      </c>
      <c r="F26" s="126"/>
      <c r="G26" s="127">
        <v>5.5</v>
      </c>
    </row>
    <row r="27" spans="1:14" s="128" customFormat="1" ht="14.1" customHeight="1" x14ac:dyDescent="0.15">
      <c r="A27" s="201"/>
      <c r="B27" s="205"/>
      <c r="C27" s="123" t="s">
        <v>315</v>
      </c>
      <c r="D27" s="107">
        <f>TRUNC((D8+D9+D13)*(G27/100))</f>
        <v>0</v>
      </c>
      <c r="E27" s="105" t="str">
        <f>"[재료비＋직접노무비＋산출경비] × "&amp;FIXED(G27,2)&amp;"%"</f>
        <v>[재료비＋직접노무비＋산출경비] × 0.80%</v>
      </c>
      <c r="F27" s="126"/>
      <c r="G27" s="127">
        <v>0.8</v>
      </c>
    </row>
    <row r="28" spans="1:14" s="128" customFormat="1" ht="14.1" customHeight="1" x14ac:dyDescent="0.15">
      <c r="A28" s="201"/>
      <c r="B28" s="205"/>
      <c r="C28" s="133" t="s">
        <v>316</v>
      </c>
      <c r="D28" s="134">
        <f>INT((D$11)*(G28/100))</f>
        <v>0</v>
      </c>
      <c r="E28" s="105" t="str">
        <f>"[직접노무비＋간접노무비] × "&amp;FIXED(G28,3)&amp;"% "</f>
        <v xml:space="preserve">[직접노무비＋간접노무비] × 0.006% </v>
      </c>
      <c r="F28" s="126"/>
      <c r="G28" s="127">
        <v>6.0000000000000001E-3</v>
      </c>
    </row>
    <row r="29" spans="1:14" s="128" customFormat="1" ht="14.1" customHeight="1" x14ac:dyDescent="0.15">
      <c r="A29" s="201"/>
      <c r="B29" s="205"/>
      <c r="C29" s="133" t="s">
        <v>317</v>
      </c>
      <c r="D29" s="134">
        <f>INT((D$11)*(G29/100))</f>
        <v>0</v>
      </c>
      <c r="E29" s="105" t="str">
        <f>"[직접노무비＋간접노무비] × "&amp;FIXED(G29,3)&amp;"% "</f>
        <v xml:space="preserve">[직접노무비＋간접노무비] × 0.090% </v>
      </c>
      <c r="F29" s="126"/>
      <c r="G29" s="127">
        <v>0.09</v>
      </c>
    </row>
    <row r="30" spans="1:14" s="128" customFormat="1" ht="14.1" customHeight="1" x14ac:dyDescent="0.15">
      <c r="A30" s="201"/>
      <c r="B30" s="205"/>
      <c r="C30" s="133" t="s">
        <v>318</v>
      </c>
      <c r="D30" s="134"/>
      <c r="E30" s="135"/>
      <c r="F30" s="136"/>
      <c r="G30" s="127"/>
    </row>
    <row r="31" spans="1:14" s="128" customFormat="1" ht="14.1" customHeight="1" x14ac:dyDescent="0.15">
      <c r="A31" s="202"/>
      <c r="B31" s="206"/>
      <c r="C31" s="137" t="s">
        <v>319</v>
      </c>
      <c r="D31" s="138">
        <f>D12+D13+D14+D15+D16+D17+D18+D19+D20+D21+D22+D23+D26+D27+D28+D29+D30</f>
        <v>0</v>
      </c>
      <c r="E31" s="139"/>
      <c r="F31" s="140"/>
      <c r="G31" s="127"/>
    </row>
    <row r="32" spans="1:14" s="128" customFormat="1" ht="14.1" customHeight="1" x14ac:dyDescent="0.15">
      <c r="A32" s="192" t="s">
        <v>320</v>
      </c>
      <c r="B32" s="193"/>
      <c r="C32" s="193"/>
      <c r="D32" s="122">
        <f>ROUND(D8+D11+D31,0)</f>
        <v>0</v>
      </c>
      <c r="E32" s="141"/>
      <c r="F32" s="142"/>
      <c r="G32" s="127"/>
      <c r="K32" s="143"/>
    </row>
    <row r="33" spans="1:11" s="128" customFormat="1" ht="14.1" customHeight="1" thickBot="1" x14ac:dyDescent="0.2">
      <c r="A33" s="194" t="s">
        <v>321</v>
      </c>
      <c r="B33" s="195"/>
      <c r="C33" s="195"/>
      <c r="D33" s="107">
        <f>TRUNC(D32*(G33/100))</f>
        <v>0</v>
      </c>
      <c r="E33" s="129" t="str">
        <f>"계 × "&amp;FIXED(G33,2)&amp;"%"</f>
        <v>계 × 8.00%</v>
      </c>
      <c r="F33" s="144"/>
      <c r="G33" s="127">
        <v>8</v>
      </c>
    </row>
    <row r="34" spans="1:11" s="128" customFormat="1" ht="14.1" customHeight="1" thickBot="1" x14ac:dyDescent="0.2">
      <c r="A34" s="194" t="s">
        <v>322</v>
      </c>
      <c r="B34" s="195"/>
      <c r="C34" s="195"/>
      <c r="D34" s="107">
        <f>TRUNC((D32+D33-D8)*(G34/100))-H34</f>
        <v>0</v>
      </c>
      <c r="E34" s="129" t="str">
        <f>"[노무비＋경비＋일반관리비] × "&amp;FIXED(G34,2)&amp;"%"</f>
        <v>[노무비＋경비＋일반관리비] × 14.60%</v>
      </c>
      <c r="F34" s="144"/>
      <c r="G34" s="127">
        <v>14.6</v>
      </c>
      <c r="H34" s="145">
        <f>J34-J36</f>
        <v>0</v>
      </c>
      <c r="K34" s="146"/>
    </row>
    <row r="35" spans="1:11" s="128" customFormat="1" ht="14.1" hidden="1" customHeight="1" x14ac:dyDescent="0.15">
      <c r="A35" s="182"/>
      <c r="B35" s="183"/>
      <c r="C35" s="184"/>
      <c r="D35" s="107"/>
      <c r="E35" s="129"/>
      <c r="F35" s="147" t="s">
        <v>323</v>
      </c>
      <c r="G35" s="127"/>
    </row>
    <row r="36" spans="1:11" s="128" customFormat="1" ht="14.1" customHeight="1" x14ac:dyDescent="0.2">
      <c r="A36" s="182" t="s">
        <v>324</v>
      </c>
      <c r="B36" s="183"/>
      <c r="C36" s="184"/>
      <c r="D36" s="107">
        <f>TRUNC(D32+D33+D34+D35)</f>
        <v>0</v>
      </c>
      <c r="E36" s="129"/>
      <c r="F36" s="147"/>
      <c r="G36" s="127"/>
      <c r="K36" s="148"/>
    </row>
    <row r="37" spans="1:11" s="128" customFormat="1" ht="14.1" customHeight="1" x14ac:dyDescent="0.15">
      <c r="A37" s="182" t="s">
        <v>325</v>
      </c>
      <c r="B37" s="183"/>
      <c r="C37" s="184"/>
      <c r="D37" s="107">
        <f>TRUNC(D36*G37/100)</f>
        <v>0</v>
      </c>
      <c r="E37" s="129" t="str">
        <f>"공급가액 × "&amp;FIXED(G37,2)&amp;"%"</f>
        <v>공급가액 × 10.00%</v>
      </c>
      <c r="F37" s="147"/>
      <c r="G37" s="127">
        <v>10</v>
      </c>
      <c r="H37" s="143"/>
    </row>
    <row r="38" spans="1:11" ht="14.1" hidden="1" customHeight="1" x14ac:dyDescent="0.15">
      <c r="A38" s="182" t="s">
        <v>326</v>
      </c>
      <c r="B38" s="183"/>
      <c r="C38" s="184"/>
      <c r="D38" s="107"/>
      <c r="E38" s="129"/>
      <c r="F38" s="144"/>
    </row>
    <row r="39" spans="1:11" s="128" customFormat="1" ht="14.1" customHeight="1" x14ac:dyDescent="0.15">
      <c r="A39" s="185" t="s">
        <v>327</v>
      </c>
      <c r="B39" s="186"/>
      <c r="C39" s="187"/>
      <c r="D39" s="149">
        <f>D36+D37+D38</f>
        <v>0</v>
      </c>
      <c r="E39" s="150"/>
      <c r="F39" s="151"/>
      <c r="G39" s="113"/>
    </row>
    <row r="40" spans="1:11" s="128" customFormat="1" ht="14.1" customHeight="1" x14ac:dyDescent="0.15">
      <c r="A40" s="182" t="s">
        <v>328</v>
      </c>
      <c r="B40" s="183"/>
      <c r="C40" s="184"/>
      <c r="D40" s="152">
        <f>I44</f>
        <v>0</v>
      </c>
      <c r="E40" s="153"/>
      <c r="F40" s="147" t="s">
        <v>323</v>
      </c>
      <c r="G40" s="113"/>
    </row>
    <row r="41" spans="1:11" s="128" customFormat="1" ht="14.1" customHeight="1" thickBot="1" x14ac:dyDescent="0.2">
      <c r="A41" s="188" t="s">
        <v>329</v>
      </c>
      <c r="B41" s="189"/>
      <c r="C41" s="190"/>
      <c r="D41" s="154">
        <f>D39+D40</f>
        <v>0</v>
      </c>
      <c r="E41" s="155"/>
      <c r="F41" s="156"/>
      <c r="G41" s="113"/>
    </row>
    <row r="42" spans="1:11" ht="14.1" customHeight="1" x14ac:dyDescent="0.2">
      <c r="E42" s="157"/>
      <c r="F42" s="158"/>
      <c r="H42" s="159" t="s">
        <v>330</v>
      </c>
      <c r="I42" s="160"/>
    </row>
    <row r="43" spans="1:11" ht="14.1" customHeight="1" x14ac:dyDescent="0.2">
      <c r="D43" s="161">
        <f>D32+D33</f>
        <v>0</v>
      </c>
      <c r="E43" s="162"/>
      <c r="H43" s="159" t="s">
        <v>331</v>
      </c>
      <c r="I43" s="160"/>
    </row>
    <row r="44" spans="1:11" ht="14.1" customHeight="1" x14ac:dyDescent="0.2">
      <c r="D44" s="163"/>
      <c r="E44" s="157"/>
      <c r="H44" s="164" t="s">
        <v>332</v>
      </c>
      <c r="I44" s="160">
        <f>I42+I43</f>
        <v>0</v>
      </c>
    </row>
    <row r="45" spans="1:11" ht="14.1" customHeight="1" x14ac:dyDescent="0.15">
      <c r="D45" s="161"/>
      <c r="E45" s="157"/>
      <c r="I45" s="161">
        <f>D40-I44</f>
        <v>0</v>
      </c>
    </row>
    <row r="46" spans="1:11" ht="14.1" customHeight="1" x14ac:dyDescent="0.15">
      <c r="D46" s="165"/>
    </row>
    <row r="47" spans="1:11" ht="14.1" customHeight="1" x14ac:dyDescent="0.15"/>
  </sheetData>
  <mergeCells count="21">
    <mergeCell ref="J8:N8"/>
    <mergeCell ref="B9:B11"/>
    <mergeCell ref="B12:B31"/>
    <mergeCell ref="J12:N12"/>
    <mergeCell ref="J16:N16"/>
    <mergeCell ref="A36:C36"/>
    <mergeCell ref="A1:F1"/>
    <mergeCell ref="A3:B3"/>
    <mergeCell ref="A4:C4"/>
    <mergeCell ref="A5:A31"/>
    <mergeCell ref="B5:B8"/>
    <mergeCell ref="A37:C37"/>
    <mergeCell ref="A38:C38"/>
    <mergeCell ref="A39:C39"/>
    <mergeCell ref="A40:C40"/>
    <mergeCell ref="A41:C41"/>
    <mergeCell ref="J21:N21"/>
    <mergeCell ref="A32:C32"/>
    <mergeCell ref="A33:C33"/>
    <mergeCell ref="A34:C34"/>
    <mergeCell ref="A35:C35"/>
  </mergeCells>
  <phoneticPr fontId="5" type="noConversion"/>
  <printOptions horizontalCentered="1"/>
  <pageMargins left="0.55118110236220474" right="0.31496062992125984" top="0.39370078740157483" bottom="0.23622047244094491" header="0.27559055118110237" footer="0.19685039370078741"/>
  <pageSetup paperSize="9" orientation="landscape" r:id="rId1"/>
  <headerFooter alignWithMargins="0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69"/>
  <sheetViews>
    <sheetView view="pageBreakPreview" zoomScaleNormal="100" zoomScaleSheetLayoutView="100" workbookViewId="0">
      <pane ySplit="3" topLeftCell="A74" activePane="bottomLeft" state="frozen"/>
      <selection pane="bottomLeft" activeCell="I47" sqref="I47"/>
    </sheetView>
  </sheetViews>
  <sheetFormatPr defaultRowHeight="18.399999999999999" customHeight="1" x14ac:dyDescent="0.15"/>
  <cols>
    <col min="1" max="1" width="26.83203125" customWidth="1"/>
    <col min="2" max="2" width="25.83203125" customWidth="1"/>
    <col min="3" max="3" width="6.83203125" customWidth="1"/>
    <col min="4" max="4" width="4.83203125" style="15" customWidth="1"/>
    <col min="5" max="12" width="12.33203125" customWidth="1"/>
    <col min="13" max="13" width="8.83203125" customWidth="1"/>
  </cols>
  <sheetData>
    <row r="1" spans="1:13" ht="18.399999999999999" customHeight="1" x14ac:dyDescent="0.15">
      <c r="A1" s="207" t="s">
        <v>247</v>
      </c>
      <c r="B1" s="207"/>
      <c r="C1" s="207"/>
      <c r="D1" s="207"/>
      <c r="E1" s="207"/>
      <c r="F1" s="207"/>
      <c r="G1" s="207"/>
      <c r="H1" s="207"/>
      <c r="I1" s="207"/>
      <c r="J1" s="207"/>
      <c r="K1" s="207"/>
      <c r="L1" s="207"/>
      <c r="M1" s="207"/>
    </row>
    <row r="2" spans="1:13" ht="18.399999999999999" customHeight="1" x14ac:dyDescent="0.15">
      <c r="A2" s="211" t="s">
        <v>35</v>
      </c>
      <c r="B2" s="208" t="s">
        <v>98</v>
      </c>
      <c r="C2" s="208" t="s">
        <v>128</v>
      </c>
      <c r="D2" s="208" t="s">
        <v>82</v>
      </c>
      <c r="E2" s="208" t="s">
        <v>212</v>
      </c>
      <c r="F2" s="208" t="s">
        <v>222</v>
      </c>
      <c r="G2" s="208" t="s">
        <v>155</v>
      </c>
      <c r="H2" s="208" t="s">
        <v>222</v>
      </c>
      <c r="I2" s="208" t="s">
        <v>89</v>
      </c>
      <c r="J2" s="208" t="s">
        <v>222</v>
      </c>
      <c r="K2" s="208" t="s">
        <v>14</v>
      </c>
      <c r="L2" s="208" t="s">
        <v>222</v>
      </c>
      <c r="M2" s="209" t="s">
        <v>60</v>
      </c>
    </row>
    <row r="3" spans="1:13" ht="18.399999999999999" customHeight="1" x14ac:dyDescent="0.15">
      <c r="A3" s="212" t="s">
        <v>222</v>
      </c>
      <c r="B3" s="213" t="s">
        <v>222</v>
      </c>
      <c r="C3" s="213" t="s">
        <v>222</v>
      </c>
      <c r="D3" s="213" t="s">
        <v>222</v>
      </c>
      <c r="E3" s="16" t="s">
        <v>50</v>
      </c>
      <c r="F3" s="16" t="s">
        <v>26</v>
      </c>
      <c r="G3" s="16" t="s">
        <v>50</v>
      </c>
      <c r="H3" s="16" t="s">
        <v>26</v>
      </c>
      <c r="I3" s="16" t="s">
        <v>50</v>
      </c>
      <c r="J3" s="16" t="s">
        <v>26</v>
      </c>
      <c r="K3" s="16" t="s">
        <v>50</v>
      </c>
      <c r="L3" s="16" t="s">
        <v>26</v>
      </c>
      <c r="M3" s="210" t="s">
        <v>222</v>
      </c>
    </row>
    <row r="4" spans="1:13" ht="18.399999999999999" hidden="1" customHeight="1" x14ac:dyDescent="0.15">
      <c r="A4" s="8" t="s">
        <v>223</v>
      </c>
      <c r="B4" s="9"/>
      <c r="C4" s="10">
        <v>1</v>
      </c>
      <c r="D4" s="12" t="s">
        <v>224</v>
      </c>
      <c r="E4" s="9"/>
      <c r="F4" s="10"/>
      <c r="G4" s="9"/>
      <c r="H4" s="10"/>
      <c r="I4" s="9"/>
      <c r="J4" s="10"/>
      <c r="K4" s="9"/>
      <c r="L4" s="10"/>
      <c r="M4" s="11"/>
    </row>
    <row r="5" spans="1:13" ht="18.399999999999999" hidden="1" customHeight="1" x14ac:dyDescent="0.15">
      <c r="A5" s="1" t="s">
        <v>68</v>
      </c>
      <c r="B5" s="2" t="s">
        <v>222</v>
      </c>
      <c r="C5" s="3">
        <v>1</v>
      </c>
      <c r="D5" s="13" t="s">
        <v>225</v>
      </c>
      <c r="E5" s="3"/>
      <c r="F5" s="3"/>
      <c r="G5" s="3"/>
      <c r="H5" s="3"/>
      <c r="I5" s="3"/>
      <c r="J5" s="3"/>
      <c r="K5" s="3"/>
      <c r="L5" s="3"/>
      <c r="M5" s="4"/>
    </row>
    <row r="6" spans="1:13" ht="18.399999999999999" hidden="1" customHeight="1" x14ac:dyDescent="0.15">
      <c r="A6" s="1" t="s">
        <v>30</v>
      </c>
      <c r="B6" s="2" t="s">
        <v>222</v>
      </c>
      <c r="C6" s="3">
        <v>1</v>
      </c>
      <c r="D6" s="13" t="s">
        <v>225</v>
      </c>
      <c r="E6" s="3"/>
      <c r="F6" s="3"/>
      <c r="G6" s="3"/>
      <c r="H6" s="3"/>
      <c r="I6" s="3"/>
      <c r="J6" s="3"/>
      <c r="K6" s="3"/>
      <c r="L6" s="3"/>
      <c r="M6" s="4"/>
    </row>
    <row r="7" spans="1:13" ht="18.399999999999999" hidden="1" customHeight="1" x14ac:dyDescent="0.15">
      <c r="A7" s="1" t="s">
        <v>195</v>
      </c>
      <c r="B7" s="2" t="s">
        <v>222</v>
      </c>
      <c r="C7" s="3">
        <v>1</v>
      </c>
      <c r="D7" s="13" t="s">
        <v>225</v>
      </c>
      <c r="E7" s="3"/>
      <c r="F7" s="3"/>
      <c r="G7" s="3"/>
      <c r="H7" s="3"/>
      <c r="I7" s="3"/>
      <c r="J7" s="3"/>
      <c r="K7" s="3"/>
      <c r="L7" s="3"/>
      <c r="M7" s="4"/>
    </row>
    <row r="8" spans="1:13" ht="18.399999999999999" hidden="1" customHeight="1" x14ac:dyDescent="0.15">
      <c r="A8" s="1" t="s">
        <v>40</v>
      </c>
      <c r="B8" s="2" t="s">
        <v>222</v>
      </c>
      <c r="C8" s="3">
        <v>1</v>
      </c>
      <c r="D8" s="13" t="s">
        <v>225</v>
      </c>
      <c r="E8" s="3"/>
      <c r="F8" s="3"/>
      <c r="G8" s="3"/>
      <c r="H8" s="3"/>
      <c r="I8" s="3"/>
      <c r="J8" s="3"/>
      <c r="K8" s="3"/>
      <c r="L8" s="3"/>
      <c r="M8" s="4"/>
    </row>
    <row r="9" spans="1:13" ht="18.399999999999999" hidden="1" customHeight="1" x14ac:dyDescent="0.15">
      <c r="A9" s="1" t="s">
        <v>215</v>
      </c>
      <c r="B9" s="2" t="s">
        <v>222</v>
      </c>
      <c r="C9" s="3">
        <v>1</v>
      </c>
      <c r="D9" s="13" t="s">
        <v>225</v>
      </c>
      <c r="E9" s="3"/>
      <c r="F9" s="3"/>
      <c r="G9" s="3"/>
      <c r="H9" s="3"/>
      <c r="I9" s="3"/>
      <c r="J9" s="3"/>
      <c r="K9" s="3"/>
      <c r="L9" s="3"/>
      <c r="M9" s="4"/>
    </row>
    <row r="10" spans="1:13" ht="18.399999999999999" hidden="1" customHeight="1" x14ac:dyDescent="0.15">
      <c r="A10" s="1" t="s">
        <v>154</v>
      </c>
      <c r="B10" s="2" t="s">
        <v>222</v>
      </c>
      <c r="C10" s="3">
        <v>1</v>
      </c>
      <c r="D10" s="13" t="s">
        <v>225</v>
      </c>
      <c r="E10" s="3"/>
      <c r="F10" s="3"/>
      <c r="G10" s="3"/>
      <c r="H10" s="3"/>
      <c r="I10" s="3"/>
      <c r="J10" s="3"/>
      <c r="K10" s="3"/>
      <c r="L10" s="3"/>
      <c r="M10" s="4"/>
    </row>
    <row r="11" spans="1:13" ht="18.399999999999999" hidden="1" customHeight="1" x14ac:dyDescent="0.15">
      <c r="A11" s="1" t="s">
        <v>64</v>
      </c>
      <c r="B11" s="2" t="s">
        <v>131</v>
      </c>
      <c r="C11" s="2">
        <v>19.100000000000001</v>
      </c>
      <c r="D11" s="13" t="s">
        <v>226</v>
      </c>
      <c r="E11" s="3"/>
      <c r="F11" s="3"/>
      <c r="G11" s="3"/>
      <c r="H11" s="3"/>
      <c r="I11" s="3"/>
      <c r="J11" s="3"/>
      <c r="K11" s="3"/>
      <c r="L11" s="3"/>
      <c r="M11" s="4"/>
    </row>
    <row r="12" spans="1:13" ht="18.399999999999999" hidden="1" customHeight="1" x14ac:dyDescent="0.15">
      <c r="A12" s="1" t="s">
        <v>218</v>
      </c>
      <c r="B12" s="2" t="s">
        <v>126</v>
      </c>
      <c r="C12" s="2">
        <v>3.56</v>
      </c>
      <c r="D12" s="13" t="s">
        <v>227</v>
      </c>
      <c r="E12" s="3"/>
      <c r="F12" s="3"/>
      <c r="G12" s="3"/>
      <c r="H12" s="3"/>
      <c r="I12" s="3"/>
      <c r="J12" s="3"/>
      <c r="K12" s="3"/>
      <c r="L12" s="3"/>
      <c r="M12" s="4"/>
    </row>
    <row r="13" spans="1:13" ht="18.399999999999999" hidden="1" customHeight="1" x14ac:dyDescent="0.15">
      <c r="A13" s="1" t="s">
        <v>43</v>
      </c>
      <c r="B13" s="2" t="s">
        <v>126</v>
      </c>
      <c r="C13" s="2">
        <v>1.01</v>
      </c>
      <c r="D13" s="13" t="s">
        <v>227</v>
      </c>
      <c r="E13" s="3"/>
      <c r="F13" s="3"/>
      <c r="G13" s="3"/>
      <c r="H13" s="3"/>
      <c r="I13" s="3"/>
      <c r="J13" s="3"/>
      <c r="K13" s="3"/>
      <c r="L13" s="3"/>
      <c r="M13" s="4"/>
    </row>
    <row r="14" spans="1:13" ht="18.399999999999999" hidden="1" customHeight="1" x14ac:dyDescent="0.15">
      <c r="A14" s="1" t="s">
        <v>148</v>
      </c>
      <c r="B14" s="2" t="s">
        <v>131</v>
      </c>
      <c r="C14" s="2">
        <v>3.5950000000000002</v>
      </c>
      <c r="D14" s="13" t="s">
        <v>227</v>
      </c>
      <c r="E14" s="3"/>
      <c r="F14" s="3"/>
      <c r="G14" s="3"/>
      <c r="H14" s="3"/>
      <c r="I14" s="3"/>
      <c r="J14" s="3"/>
      <c r="K14" s="3"/>
      <c r="L14" s="3"/>
      <c r="M14" s="4"/>
    </row>
    <row r="15" spans="1:13" ht="18.399999999999999" hidden="1" customHeight="1" x14ac:dyDescent="0.15">
      <c r="A15" s="1" t="s">
        <v>109</v>
      </c>
      <c r="B15" s="2" t="s">
        <v>131</v>
      </c>
      <c r="C15" s="2">
        <v>4.75</v>
      </c>
      <c r="D15" s="13" t="s">
        <v>227</v>
      </c>
      <c r="E15" s="3"/>
      <c r="F15" s="3"/>
      <c r="G15" s="3"/>
      <c r="H15" s="3"/>
      <c r="I15" s="3"/>
      <c r="J15" s="3"/>
      <c r="K15" s="3"/>
      <c r="L15" s="3"/>
      <c r="M15" s="4"/>
    </row>
    <row r="16" spans="1:13" ht="18.399999999999999" hidden="1" customHeight="1" x14ac:dyDescent="0.15">
      <c r="A16" s="1" t="s">
        <v>207</v>
      </c>
      <c r="B16" s="2" t="s">
        <v>142</v>
      </c>
      <c r="C16" s="2">
        <v>13.14</v>
      </c>
      <c r="D16" s="13" t="s">
        <v>227</v>
      </c>
      <c r="E16" s="3"/>
      <c r="F16" s="3"/>
      <c r="G16" s="3"/>
      <c r="H16" s="3"/>
      <c r="I16" s="3"/>
      <c r="J16" s="3"/>
      <c r="K16" s="3"/>
      <c r="L16" s="3"/>
      <c r="M16" s="4"/>
    </row>
    <row r="17" spans="1:13" ht="18.399999999999999" hidden="1" customHeight="1" x14ac:dyDescent="0.15">
      <c r="A17" s="1" t="s">
        <v>181</v>
      </c>
      <c r="B17" s="2" t="s">
        <v>131</v>
      </c>
      <c r="C17" s="2">
        <v>2.2999999999999998</v>
      </c>
      <c r="D17" s="13" t="s">
        <v>227</v>
      </c>
      <c r="E17" s="3"/>
      <c r="F17" s="3"/>
      <c r="G17" s="3"/>
      <c r="H17" s="3"/>
      <c r="I17" s="3"/>
      <c r="J17" s="3"/>
      <c r="K17" s="3"/>
      <c r="L17" s="3"/>
      <c r="M17" s="4"/>
    </row>
    <row r="18" spans="1:13" ht="18.399999999999999" hidden="1" customHeight="1" x14ac:dyDescent="0.15">
      <c r="A18" s="1" t="s">
        <v>66</v>
      </c>
      <c r="B18" s="2" t="s">
        <v>134</v>
      </c>
      <c r="C18" s="2">
        <v>0.4</v>
      </c>
      <c r="D18" s="13" t="s">
        <v>227</v>
      </c>
      <c r="E18" s="3"/>
      <c r="F18" s="3"/>
      <c r="G18" s="3"/>
      <c r="H18" s="3"/>
      <c r="I18" s="3"/>
      <c r="J18" s="3"/>
      <c r="K18" s="3"/>
      <c r="L18" s="3"/>
      <c r="M18" s="4"/>
    </row>
    <row r="19" spans="1:13" ht="18.399999999999999" hidden="1" customHeight="1" x14ac:dyDescent="0.15">
      <c r="A19" s="1" t="s">
        <v>217</v>
      </c>
      <c r="B19" s="2" t="s">
        <v>107</v>
      </c>
      <c r="C19" s="3">
        <v>1</v>
      </c>
      <c r="D19" s="13" t="s">
        <v>225</v>
      </c>
      <c r="E19" s="3"/>
      <c r="F19" s="3"/>
      <c r="G19" s="3"/>
      <c r="H19" s="3"/>
      <c r="I19" s="3"/>
      <c r="J19" s="3"/>
      <c r="K19" s="3"/>
      <c r="L19" s="3"/>
      <c r="M19" s="4"/>
    </row>
    <row r="20" spans="1:13" ht="18.399999999999999" hidden="1" customHeight="1" x14ac:dyDescent="0.15">
      <c r="A20" s="1" t="s">
        <v>183</v>
      </c>
      <c r="B20" s="2" t="s">
        <v>72</v>
      </c>
      <c r="C20" s="2">
        <v>3.15</v>
      </c>
      <c r="D20" s="13" t="s">
        <v>226</v>
      </c>
      <c r="E20" s="3"/>
      <c r="F20" s="3"/>
      <c r="G20" s="3"/>
      <c r="H20" s="3"/>
      <c r="I20" s="3"/>
      <c r="J20" s="3"/>
      <c r="K20" s="3"/>
      <c r="L20" s="3"/>
      <c r="M20" s="4"/>
    </row>
    <row r="21" spans="1:13" ht="18.399999999999999" hidden="1" customHeight="1" x14ac:dyDescent="0.15">
      <c r="A21" s="1" t="s">
        <v>69</v>
      </c>
      <c r="B21" s="2" t="s">
        <v>107</v>
      </c>
      <c r="C21" s="2">
        <v>3.15</v>
      </c>
      <c r="D21" s="13" t="s">
        <v>226</v>
      </c>
      <c r="E21" s="3"/>
      <c r="F21" s="3"/>
      <c r="G21" s="3"/>
      <c r="H21" s="3"/>
      <c r="I21" s="3"/>
      <c r="J21" s="3"/>
      <c r="K21" s="3"/>
      <c r="L21" s="3"/>
      <c r="M21" s="4"/>
    </row>
    <row r="22" spans="1:13" ht="18.399999999999999" hidden="1" customHeight="1" x14ac:dyDescent="0.15">
      <c r="A22" s="1" t="s">
        <v>145</v>
      </c>
      <c r="B22" s="2" t="s">
        <v>11</v>
      </c>
      <c r="C22" s="2">
        <v>0.8</v>
      </c>
      <c r="D22" s="13" t="s">
        <v>226</v>
      </c>
      <c r="E22" s="3"/>
      <c r="F22" s="3"/>
      <c r="G22" s="3"/>
      <c r="H22" s="3"/>
      <c r="I22" s="3"/>
      <c r="J22" s="3"/>
      <c r="K22" s="3"/>
      <c r="L22" s="3"/>
      <c r="M22" s="4"/>
    </row>
    <row r="23" spans="1:13" ht="18.399999999999999" hidden="1" customHeight="1" x14ac:dyDescent="0.15">
      <c r="A23" s="1" t="s">
        <v>200</v>
      </c>
      <c r="B23" s="2" t="s">
        <v>11</v>
      </c>
      <c r="C23" s="2">
        <v>8.1000000000000003E-2</v>
      </c>
      <c r="D23" s="13" t="s">
        <v>226</v>
      </c>
      <c r="E23" s="3"/>
      <c r="F23" s="3"/>
      <c r="G23" s="3"/>
      <c r="H23" s="3"/>
      <c r="I23" s="3"/>
      <c r="J23" s="3"/>
      <c r="K23" s="3"/>
      <c r="L23" s="3"/>
      <c r="M23" s="4"/>
    </row>
    <row r="24" spans="1:13" ht="18.399999999999999" hidden="1" customHeight="1" x14ac:dyDescent="0.15">
      <c r="A24" s="1" t="s">
        <v>87</v>
      </c>
      <c r="B24" s="2" t="s">
        <v>86</v>
      </c>
      <c r="C24" s="2">
        <v>5.5</v>
      </c>
      <c r="D24" s="13" t="s">
        <v>226</v>
      </c>
      <c r="E24" s="3"/>
      <c r="F24" s="3"/>
      <c r="G24" s="3"/>
      <c r="H24" s="3"/>
      <c r="I24" s="3"/>
      <c r="J24" s="3"/>
      <c r="K24" s="3"/>
      <c r="L24" s="3"/>
      <c r="M24" s="4"/>
    </row>
    <row r="25" spans="1:13" ht="18.399999999999999" hidden="1" customHeight="1" x14ac:dyDescent="0.15">
      <c r="A25" s="1" t="s">
        <v>110</v>
      </c>
      <c r="B25" s="2" t="s">
        <v>126</v>
      </c>
      <c r="C25" s="2">
        <v>6.0000000000000001E-3</v>
      </c>
      <c r="D25" s="13" t="s">
        <v>226</v>
      </c>
      <c r="E25" s="3"/>
      <c r="F25" s="3"/>
      <c r="G25" s="3"/>
      <c r="H25" s="3"/>
      <c r="I25" s="3"/>
      <c r="J25" s="3"/>
      <c r="K25" s="3"/>
      <c r="L25" s="3"/>
      <c r="M25" s="4"/>
    </row>
    <row r="26" spans="1:13" ht="18.399999999999999" hidden="1" customHeight="1" x14ac:dyDescent="0.15">
      <c r="A26" s="1" t="s">
        <v>193</v>
      </c>
      <c r="B26" s="2" t="s">
        <v>126</v>
      </c>
      <c r="C26" s="2">
        <v>0.09</v>
      </c>
      <c r="D26" s="13" t="s">
        <v>226</v>
      </c>
      <c r="E26" s="3"/>
      <c r="F26" s="3"/>
      <c r="G26" s="3"/>
      <c r="H26" s="3"/>
      <c r="I26" s="3"/>
      <c r="J26" s="3"/>
      <c r="K26" s="3"/>
      <c r="L26" s="3"/>
      <c r="M26" s="4"/>
    </row>
    <row r="27" spans="1:13" ht="18.399999999999999" hidden="1" customHeight="1" x14ac:dyDescent="0.15">
      <c r="A27" s="1" t="s">
        <v>48</v>
      </c>
      <c r="B27" s="2" t="s">
        <v>222</v>
      </c>
      <c r="C27" s="3">
        <v>1</v>
      </c>
      <c r="D27" s="13" t="s">
        <v>224</v>
      </c>
      <c r="E27" s="3"/>
      <c r="F27" s="3"/>
      <c r="G27" s="3"/>
      <c r="H27" s="3"/>
      <c r="I27" s="3"/>
      <c r="J27" s="3"/>
      <c r="K27" s="3"/>
      <c r="L27" s="3"/>
      <c r="M27" s="4"/>
    </row>
    <row r="28" spans="1:13" ht="18.399999999999999" hidden="1" customHeight="1" x14ac:dyDescent="0.15">
      <c r="A28" s="1" t="s">
        <v>220</v>
      </c>
      <c r="B28" s="2" t="s">
        <v>222</v>
      </c>
      <c r="C28" s="3">
        <v>1</v>
      </c>
      <c r="D28" s="13" t="s">
        <v>224</v>
      </c>
      <c r="E28" s="3"/>
      <c r="F28" s="3"/>
      <c r="G28" s="3"/>
      <c r="H28" s="3"/>
      <c r="I28" s="3"/>
      <c r="J28" s="3"/>
      <c r="K28" s="3"/>
      <c r="L28" s="3"/>
      <c r="M28" s="4"/>
    </row>
    <row r="29" spans="1:13" ht="18.399999999999999" hidden="1" customHeight="1" x14ac:dyDescent="0.15">
      <c r="A29" s="1" t="s">
        <v>10</v>
      </c>
      <c r="B29" s="2" t="s">
        <v>153</v>
      </c>
      <c r="C29" s="3">
        <v>8</v>
      </c>
      <c r="D29" s="13" t="s">
        <v>226</v>
      </c>
      <c r="E29" s="3"/>
      <c r="F29" s="3"/>
      <c r="G29" s="3"/>
      <c r="H29" s="3"/>
      <c r="I29" s="3"/>
      <c r="J29" s="3"/>
      <c r="K29" s="3"/>
      <c r="L29" s="3"/>
      <c r="M29" s="4"/>
    </row>
    <row r="30" spans="1:13" ht="18.399999999999999" hidden="1" customHeight="1" x14ac:dyDescent="0.15">
      <c r="A30" s="1" t="s">
        <v>56</v>
      </c>
      <c r="B30" s="2" t="s">
        <v>222</v>
      </c>
      <c r="C30" s="3">
        <v>1</v>
      </c>
      <c r="D30" s="13" t="s">
        <v>224</v>
      </c>
      <c r="E30" s="3"/>
      <c r="F30" s="3"/>
      <c r="G30" s="3"/>
      <c r="H30" s="3"/>
      <c r="I30" s="3"/>
      <c r="J30" s="3"/>
      <c r="K30" s="3"/>
      <c r="L30" s="3"/>
      <c r="M30" s="4"/>
    </row>
    <row r="31" spans="1:13" ht="18.399999999999999" hidden="1" customHeight="1" x14ac:dyDescent="0.15">
      <c r="A31" s="1" t="s">
        <v>17</v>
      </c>
      <c r="B31" s="2" t="s">
        <v>25</v>
      </c>
      <c r="C31" s="2">
        <v>14.7</v>
      </c>
      <c r="D31" s="13" t="s">
        <v>226</v>
      </c>
      <c r="E31" s="3"/>
      <c r="F31" s="3"/>
      <c r="G31" s="3"/>
      <c r="H31" s="3"/>
      <c r="I31" s="3"/>
      <c r="J31" s="3"/>
      <c r="K31" s="3"/>
      <c r="L31" s="3"/>
      <c r="M31" s="4"/>
    </row>
    <row r="32" spans="1:13" ht="18.399999999999999" hidden="1" customHeight="1" x14ac:dyDescent="0.15">
      <c r="A32" s="1" t="s">
        <v>77</v>
      </c>
      <c r="B32" s="2" t="s">
        <v>222</v>
      </c>
      <c r="C32" s="3">
        <v>1</v>
      </c>
      <c r="D32" s="13" t="s">
        <v>224</v>
      </c>
      <c r="E32" s="3"/>
      <c r="F32" s="3"/>
      <c r="G32" s="3"/>
      <c r="H32" s="3"/>
      <c r="I32" s="3"/>
      <c r="J32" s="3"/>
      <c r="K32" s="3"/>
      <c r="L32" s="3"/>
      <c r="M32" s="4"/>
    </row>
    <row r="33" spans="1:13" ht="18.399999999999999" hidden="1" customHeight="1" x14ac:dyDescent="0.15">
      <c r="A33" s="1" t="s">
        <v>141</v>
      </c>
      <c r="B33" s="2" t="s">
        <v>52</v>
      </c>
      <c r="C33" s="3">
        <v>10</v>
      </c>
      <c r="D33" s="13" t="s">
        <v>226</v>
      </c>
      <c r="E33" s="3"/>
      <c r="F33" s="3"/>
      <c r="G33" s="3"/>
      <c r="H33" s="3"/>
      <c r="I33" s="3"/>
      <c r="J33" s="3"/>
      <c r="K33" s="3"/>
      <c r="L33" s="3"/>
      <c r="M33" s="4"/>
    </row>
    <row r="34" spans="1:13" ht="18.399999999999999" hidden="1" customHeight="1" x14ac:dyDescent="0.15">
      <c r="A34" s="1" t="s">
        <v>162</v>
      </c>
      <c r="B34" s="2" t="s">
        <v>222</v>
      </c>
      <c r="C34" s="3">
        <v>1</v>
      </c>
      <c r="D34" s="13" t="s">
        <v>224</v>
      </c>
      <c r="E34" s="3"/>
      <c r="F34" s="3"/>
      <c r="G34" s="3"/>
      <c r="H34" s="3"/>
      <c r="I34" s="3"/>
      <c r="J34" s="3"/>
      <c r="K34" s="3"/>
      <c r="L34" s="3"/>
      <c r="M34" s="4"/>
    </row>
    <row r="35" spans="1:13" ht="18.399999999999999" hidden="1" customHeight="1" x14ac:dyDescent="0.15">
      <c r="A35" s="1" t="s">
        <v>179</v>
      </c>
      <c r="B35" s="2" t="s">
        <v>51</v>
      </c>
      <c r="C35" s="3">
        <v>1</v>
      </c>
      <c r="D35" s="13" t="s">
        <v>224</v>
      </c>
      <c r="E35" s="3"/>
      <c r="F35" s="3"/>
      <c r="G35" s="3"/>
      <c r="H35" s="3"/>
      <c r="I35" s="3"/>
      <c r="J35" s="3"/>
      <c r="K35" s="3"/>
      <c r="L35" s="3"/>
      <c r="M35" s="4"/>
    </row>
    <row r="36" spans="1:13" ht="18.399999999999999" hidden="1" customHeight="1" x14ac:dyDescent="0.15">
      <c r="A36" s="1" t="s">
        <v>102</v>
      </c>
      <c r="B36" s="2" t="s">
        <v>222</v>
      </c>
      <c r="C36" s="3">
        <v>1</v>
      </c>
      <c r="D36" s="13" t="s">
        <v>224</v>
      </c>
      <c r="E36" s="3"/>
      <c r="F36" s="3"/>
      <c r="G36" s="3"/>
      <c r="H36" s="3"/>
      <c r="I36" s="3"/>
      <c r="J36" s="3"/>
      <c r="K36" s="3"/>
      <c r="L36" s="3"/>
      <c r="M36" s="4"/>
    </row>
    <row r="37" spans="1:13" ht="18.399999999999999" hidden="1" customHeight="1" x14ac:dyDescent="0.15">
      <c r="A37" s="1" t="s">
        <v>222</v>
      </c>
      <c r="B37" s="2" t="s">
        <v>222</v>
      </c>
      <c r="C37" s="3">
        <v>0</v>
      </c>
      <c r="D37" s="13" t="s">
        <v>190</v>
      </c>
      <c r="E37" s="3"/>
      <c r="F37" s="3"/>
      <c r="G37" s="3"/>
      <c r="H37" s="3"/>
      <c r="I37" s="3"/>
      <c r="J37" s="3"/>
      <c r="K37" s="3"/>
      <c r="L37" s="3"/>
      <c r="M37" s="4"/>
    </row>
    <row r="38" spans="1:13" ht="18" customHeight="1" x14ac:dyDescent="0.15">
      <c r="A38" s="166" t="s">
        <v>68</v>
      </c>
      <c r="B38" s="167" t="s">
        <v>222</v>
      </c>
      <c r="C38" s="168">
        <v>1</v>
      </c>
      <c r="D38" s="169" t="s">
        <v>224</v>
      </c>
      <c r="E38" s="167"/>
      <c r="F38" s="168"/>
      <c r="G38" s="167"/>
      <c r="H38" s="168"/>
      <c r="I38" s="167"/>
      <c r="J38" s="168"/>
      <c r="K38" s="167"/>
      <c r="L38" s="168"/>
      <c r="M38" s="170"/>
    </row>
    <row r="39" spans="1:13" ht="18" customHeight="1" x14ac:dyDescent="0.15">
      <c r="A39" s="1" t="s">
        <v>117</v>
      </c>
      <c r="B39" s="2" t="s">
        <v>222</v>
      </c>
      <c r="C39" s="3">
        <v>0</v>
      </c>
      <c r="D39" s="13" t="s">
        <v>190</v>
      </c>
      <c r="E39" s="3"/>
      <c r="F39" s="3"/>
      <c r="G39" s="3"/>
      <c r="H39" s="3"/>
      <c r="I39" s="3"/>
      <c r="J39" s="3"/>
      <c r="K39" s="3"/>
      <c r="L39" s="3"/>
      <c r="M39" s="4"/>
    </row>
    <row r="40" spans="1:13" ht="18" customHeight="1" x14ac:dyDescent="0.15">
      <c r="A40" s="1" t="s">
        <v>182</v>
      </c>
      <c r="B40" s="2" t="s">
        <v>174</v>
      </c>
      <c r="C40" s="3">
        <v>4</v>
      </c>
      <c r="D40" s="13" t="s">
        <v>228</v>
      </c>
      <c r="E40" s="3"/>
      <c r="F40" s="3"/>
      <c r="G40" s="3"/>
      <c r="H40" s="3"/>
      <c r="I40" s="3"/>
      <c r="J40" s="3"/>
      <c r="K40" s="3"/>
      <c r="L40" s="3"/>
      <c r="M40" s="4"/>
    </row>
    <row r="41" spans="1:13" ht="18" customHeight="1" x14ac:dyDescent="0.15">
      <c r="A41" s="1" t="s">
        <v>219</v>
      </c>
      <c r="B41" s="2" t="s">
        <v>2</v>
      </c>
      <c r="C41" s="3">
        <v>4</v>
      </c>
      <c r="D41" s="13" t="s">
        <v>228</v>
      </c>
      <c r="E41" s="3"/>
      <c r="F41" s="3"/>
      <c r="G41" s="3"/>
      <c r="H41" s="3"/>
      <c r="I41" s="3"/>
      <c r="J41" s="3"/>
      <c r="K41" s="3"/>
      <c r="L41" s="3"/>
      <c r="M41" s="4"/>
    </row>
    <row r="42" spans="1:13" ht="18" customHeight="1" x14ac:dyDescent="0.15">
      <c r="A42" s="1" t="s">
        <v>65</v>
      </c>
      <c r="B42" s="2" t="s">
        <v>222</v>
      </c>
      <c r="C42" s="3">
        <v>19</v>
      </c>
      <c r="D42" s="13" t="s">
        <v>232</v>
      </c>
      <c r="E42" s="3"/>
      <c r="F42" s="3"/>
      <c r="G42" s="3"/>
      <c r="H42" s="3"/>
      <c r="I42" s="3"/>
      <c r="J42" s="3"/>
      <c r="K42" s="3"/>
      <c r="L42" s="3"/>
      <c r="M42" s="4"/>
    </row>
    <row r="43" spans="1:13" ht="18" customHeight="1" x14ac:dyDescent="0.15">
      <c r="A43" s="1" t="s">
        <v>177</v>
      </c>
      <c r="B43" s="2" t="s">
        <v>27</v>
      </c>
      <c r="C43" s="3">
        <v>6695</v>
      </c>
      <c r="D43" s="13" t="s">
        <v>233</v>
      </c>
      <c r="E43" s="3"/>
      <c r="F43" s="3"/>
      <c r="G43" s="3"/>
      <c r="H43" s="3"/>
      <c r="I43" s="3"/>
      <c r="J43" s="3"/>
      <c r="K43" s="3"/>
      <c r="L43" s="3"/>
      <c r="M43" s="4"/>
    </row>
    <row r="44" spans="1:13" ht="18" customHeight="1" x14ac:dyDescent="0.15">
      <c r="A44" s="1" t="s">
        <v>55</v>
      </c>
      <c r="B44" s="2" t="s">
        <v>132</v>
      </c>
      <c r="C44" s="3">
        <v>53</v>
      </c>
      <c r="D44" s="13" t="s">
        <v>234</v>
      </c>
      <c r="E44" s="3"/>
      <c r="F44" s="3"/>
      <c r="G44" s="3"/>
      <c r="H44" s="3"/>
      <c r="I44" s="3"/>
      <c r="J44" s="3"/>
      <c r="K44" s="3"/>
      <c r="L44" s="3"/>
      <c r="M44" s="4"/>
    </row>
    <row r="45" spans="1:13" ht="18" customHeight="1" x14ac:dyDescent="0.15">
      <c r="A45" s="1" t="s">
        <v>7</v>
      </c>
      <c r="B45" s="2" t="s">
        <v>204</v>
      </c>
      <c r="C45" s="3">
        <v>250</v>
      </c>
      <c r="D45" s="13" t="s">
        <v>233</v>
      </c>
      <c r="E45" s="3"/>
      <c r="F45" s="3"/>
      <c r="G45" s="3"/>
      <c r="H45" s="3"/>
      <c r="I45" s="3"/>
      <c r="J45" s="3"/>
      <c r="K45" s="3"/>
      <c r="L45" s="3"/>
      <c r="M45" s="4"/>
    </row>
    <row r="46" spans="1:13" ht="18" customHeight="1" x14ac:dyDescent="0.15">
      <c r="A46" s="1" t="s">
        <v>122</v>
      </c>
      <c r="B46" s="2" t="s">
        <v>197</v>
      </c>
      <c r="C46" s="3">
        <v>4</v>
      </c>
      <c r="D46" s="13" t="s">
        <v>231</v>
      </c>
      <c r="E46" s="3"/>
      <c r="F46" s="3"/>
      <c r="G46" s="3"/>
      <c r="H46" s="3"/>
      <c r="I46" s="3"/>
      <c r="J46" s="3"/>
      <c r="K46" s="3"/>
      <c r="L46" s="3"/>
      <c r="M46" s="4"/>
    </row>
    <row r="47" spans="1:13" ht="18" customHeight="1" x14ac:dyDescent="0.15">
      <c r="A47" s="1" t="s">
        <v>97</v>
      </c>
      <c r="B47" s="2" t="s">
        <v>85</v>
      </c>
      <c r="C47" s="3">
        <v>14</v>
      </c>
      <c r="D47" s="13" t="s">
        <v>228</v>
      </c>
      <c r="E47" s="3"/>
      <c r="F47" s="3"/>
      <c r="G47" s="3"/>
      <c r="H47" s="3"/>
      <c r="I47" s="3"/>
      <c r="J47" s="3"/>
      <c r="K47" s="3"/>
      <c r="L47" s="3"/>
      <c r="M47" s="4"/>
    </row>
    <row r="48" spans="1:13" ht="18" customHeight="1" x14ac:dyDescent="0.15">
      <c r="A48" s="1" t="s">
        <v>29</v>
      </c>
      <c r="B48" s="2" t="s">
        <v>39</v>
      </c>
      <c r="C48" s="3">
        <v>51</v>
      </c>
      <c r="D48" s="13" t="s">
        <v>228</v>
      </c>
      <c r="E48" s="3"/>
      <c r="F48" s="3"/>
      <c r="G48" s="3"/>
      <c r="H48" s="3"/>
      <c r="I48" s="3"/>
      <c r="J48" s="3"/>
      <c r="K48" s="3"/>
      <c r="L48" s="3"/>
      <c r="M48" s="4"/>
    </row>
    <row r="49" spans="1:13" ht="18" customHeight="1" x14ac:dyDescent="0.15">
      <c r="A49" s="1" t="s">
        <v>34</v>
      </c>
      <c r="B49" s="2" t="s">
        <v>222</v>
      </c>
      <c r="C49" s="3">
        <v>0</v>
      </c>
      <c r="D49" s="13" t="s">
        <v>190</v>
      </c>
      <c r="E49" s="3"/>
      <c r="F49" s="3"/>
      <c r="G49" s="3"/>
      <c r="H49" s="3"/>
      <c r="I49" s="3"/>
      <c r="J49" s="3"/>
      <c r="K49" s="3"/>
      <c r="L49" s="3"/>
      <c r="M49" s="4"/>
    </row>
    <row r="50" spans="1:13" ht="18" customHeight="1" x14ac:dyDescent="0.15">
      <c r="A50" s="1" t="s">
        <v>158</v>
      </c>
      <c r="B50" s="2" t="s">
        <v>63</v>
      </c>
      <c r="C50" s="3">
        <v>933</v>
      </c>
      <c r="D50" s="13" t="s">
        <v>229</v>
      </c>
      <c r="E50" s="3"/>
      <c r="F50" s="3"/>
      <c r="G50" s="3"/>
      <c r="H50" s="3"/>
      <c r="I50" s="3"/>
      <c r="J50" s="3"/>
      <c r="K50" s="3"/>
      <c r="L50" s="3"/>
      <c r="M50" s="4"/>
    </row>
    <row r="51" spans="1:13" ht="18" customHeight="1" x14ac:dyDescent="0.15">
      <c r="A51" s="1" t="s">
        <v>67</v>
      </c>
      <c r="B51" s="2" t="s">
        <v>101</v>
      </c>
      <c r="C51" s="3">
        <v>10</v>
      </c>
      <c r="D51" s="13" t="s">
        <v>229</v>
      </c>
      <c r="E51" s="3"/>
      <c r="F51" s="3"/>
      <c r="G51" s="3"/>
      <c r="H51" s="3"/>
      <c r="I51" s="3"/>
      <c r="J51" s="3"/>
      <c r="K51" s="3"/>
      <c r="L51" s="3"/>
      <c r="M51" s="4"/>
    </row>
    <row r="52" spans="1:13" ht="18" customHeight="1" x14ac:dyDescent="0.15">
      <c r="A52" s="1" t="s">
        <v>192</v>
      </c>
      <c r="B52" s="2" t="s">
        <v>129</v>
      </c>
      <c r="C52" s="3">
        <v>10</v>
      </c>
      <c r="D52" s="13" t="s">
        <v>229</v>
      </c>
      <c r="E52" s="3"/>
      <c r="F52" s="3"/>
      <c r="G52" s="3"/>
      <c r="H52" s="3"/>
      <c r="I52" s="3"/>
      <c r="J52" s="3"/>
      <c r="K52" s="3"/>
      <c r="L52" s="3"/>
      <c r="M52" s="4"/>
    </row>
    <row r="53" spans="1:13" ht="18" customHeight="1" x14ac:dyDescent="0.15">
      <c r="A53" s="1" t="s">
        <v>91</v>
      </c>
      <c r="B53" s="2" t="s">
        <v>222</v>
      </c>
      <c r="C53" s="3">
        <v>0</v>
      </c>
      <c r="D53" s="13" t="s">
        <v>190</v>
      </c>
      <c r="E53" s="3"/>
      <c r="F53" s="3"/>
      <c r="G53" s="3"/>
      <c r="H53" s="3"/>
      <c r="I53" s="3"/>
      <c r="J53" s="3"/>
      <c r="K53" s="3"/>
      <c r="L53" s="3"/>
      <c r="M53" s="4"/>
    </row>
    <row r="54" spans="1:13" ht="18" customHeight="1" x14ac:dyDescent="0.15">
      <c r="A54" s="1" t="s">
        <v>46</v>
      </c>
      <c r="B54" s="2" t="s">
        <v>186</v>
      </c>
      <c r="C54" s="3">
        <v>82</v>
      </c>
      <c r="D54" s="13" t="s">
        <v>230</v>
      </c>
      <c r="E54" s="3"/>
      <c r="F54" s="3"/>
      <c r="G54" s="3"/>
      <c r="H54" s="3"/>
      <c r="I54" s="3"/>
      <c r="J54" s="3"/>
      <c r="K54" s="3"/>
      <c r="L54" s="3"/>
      <c r="M54" s="4"/>
    </row>
    <row r="55" spans="1:13" ht="18" customHeight="1" x14ac:dyDescent="0.15">
      <c r="A55" s="1" t="s">
        <v>222</v>
      </c>
      <c r="B55" s="2" t="s">
        <v>222</v>
      </c>
      <c r="C55" s="3">
        <v>0</v>
      </c>
      <c r="D55" s="13" t="s">
        <v>190</v>
      </c>
      <c r="E55" s="3"/>
      <c r="F55" s="3"/>
      <c r="G55" s="3"/>
      <c r="H55" s="3"/>
      <c r="I55" s="3"/>
      <c r="J55" s="3"/>
      <c r="K55" s="3"/>
      <c r="L55" s="3"/>
      <c r="M55" s="4"/>
    </row>
    <row r="56" spans="1:13" ht="18" customHeight="1" x14ac:dyDescent="0.15">
      <c r="A56" s="166" t="s">
        <v>30</v>
      </c>
      <c r="B56" s="167" t="s">
        <v>222</v>
      </c>
      <c r="C56" s="168">
        <v>1</v>
      </c>
      <c r="D56" s="169" t="s">
        <v>224</v>
      </c>
      <c r="E56" s="167"/>
      <c r="F56" s="168"/>
      <c r="G56" s="167"/>
      <c r="H56" s="168"/>
      <c r="I56" s="167"/>
      <c r="J56" s="168"/>
      <c r="K56" s="167"/>
      <c r="L56" s="168"/>
      <c r="M56" s="170"/>
    </row>
    <row r="57" spans="1:13" ht="18" customHeight="1" x14ac:dyDescent="0.15">
      <c r="A57" s="1" t="s">
        <v>41</v>
      </c>
      <c r="B57" s="2" t="s">
        <v>222</v>
      </c>
      <c r="C57" s="3">
        <v>0</v>
      </c>
      <c r="D57" s="13" t="s">
        <v>190</v>
      </c>
      <c r="E57" s="3"/>
      <c r="F57" s="3"/>
      <c r="G57" s="3"/>
      <c r="H57" s="3"/>
      <c r="I57" s="3"/>
      <c r="J57" s="3"/>
      <c r="K57" s="3"/>
      <c r="L57" s="3"/>
      <c r="M57" s="4"/>
    </row>
    <row r="58" spans="1:13" ht="18" customHeight="1" x14ac:dyDescent="0.15">
      <c r="A58" s="1" t="s">
        <v>37</v>
      </c>
      <c r="B58" s="2" t="s">
        <v>169</v>
      </c>
      <c r="C58" s="3">
        <v>557</v>
      </c>
      <c r="D58" s="13" t="s">
        <v>228</v>
      </c>
      <c r="E58" s="3"/>
      <c r="F58" s="3"/>
      <c r="G58" s="3"/>
      <c r="H58" s="3"/>
      <c r="I58" s="3"/>
      <c r="J58" s="3"/>
      <c r="K58" s="3"/>
      <c r="L58" s="3"/>
      <c r="M58" s="4"/>
    </row>
    <row r="59" spans="1:13" ht="18" customHeight="1" x14ac:dyDescent="0.15">
      <c r="A59" s="1" t="s">
        <v>33</v>
      </c>
      <c r="B59" s="2" t="s">
        <v>156</v>
      </c>
      <c r="C59" s="3">
        <v>504</v>
      </c>
      <c r="D59" s="13" t="s">
        <v>228</v>
      </c>
      <c r="E59" s="3"/>
      <c r="F59" s="3"/>
      <c r="G59" s="3"/>
      <c r="H59" s="3"/>
      <c r="I59" s="3"/>
      <c r="J59" s="3"/>
      <c r="K59" s="3"/>
      <c r="L59" s="3"/>
      <c r="M59" s="4"/>
    </row>
    <row r="60" spans="1:13" ht="18" customHeight="1" x14ac:dyDescent="0.15">
      <c r="A60" s="1" t="s">
        <v>79</v>
      </c>
      <c r="B60" s="2" t="s">
        <v>222</v>
      </c>
      <c r="C60" s="3">
        <v>0</v>
      </c>
      <c r="D60" s="13" t="s">
        <v>190</v>
      </c>
      <c r="E60" s="3"/>
      <c r="F60" s="3"/>
      <c r="G60" s="3"/>
      <c r="H60" s="3"/>
      <c r="I60" s="3"/>
      <c r="J60" s="3"/>
      <c r="K60" s="3"/>
      <c r="L60" s="3"/>
      <c r="M60" s="4"/>
    </row>
    <row r="61" spans="1:13" ht="18" customHeight="1" x14ac:dyDescent="0.15">
      <c r="A61" s="1" t="s">
        <v>123</v>
      </c>
      <c r="B61" s="2" t="s">
        <v>120</v>
      </c>
      <c r="C61" s="3">
        <v>301</v>
      </c>
      <c r="D61" s="13" t="s">
        <v>232</v>
      </c>
      <c r="E61" s="3"/>
      <c r="F61" s="3"/>
      <c r="G61" s="3"/>
      <c r="H61" s="3"/>
      <c r="I61" s="3"/>
      <c r="J61" s="3"/>
      <c r="K61" s="3"/>
      <c r="L61" s="3"/>
      <c r="M61" s="4"/>
    </row>
    <row r="62" spans="1:13" ht="18" customHeight="1" x14ac:dyDescent="0.15">
      <c r="A62" s="1" t="s">
        <v>100</v>
      </c>
      <c r="B62" s="2" t="s">
        <v>120</v>
      </c>
      <c r="C62" s="3">
        <v>12</v>
      </c>
      <c r="D62" s="13" t="s">
        <v>235</v>
      </c>
      <c r="E62" s="3"/>
      <c r="F62" s="3"/>
      <c r="G62" s="3"/>
      <c r="H62" s="3"/>
      <c r="I62" s="3"/>
      <c r="J62" s="3"/>
      <c r="K62" s="3"/>
      <c r="L62" s="3"/>
      <c r="M62" s="4"/>
    </row>
    <row r="63" spans="1:13" ht="18" customHeight="1" x14ac:dyDescent="0.15">
      <c r="A63" s="1" t="s">
        <v>45</v>
      </c>
      <c r="B63" s="2" t="s">
        <v>119</v>
      </c>
      <c r="C63" s="3">
        <v>21</v>
      </c>
      <c r="D63" s="13" t="s">
        <v>236</v>
      </c>
      <c r="E63" s="3"/>
      <c r="F63" s="3"/>
      <c r="G63" s="3"/>
      <c r="H63" s="3"/>
      <c r="I63" s="3"/>
      <c r="J63" s="3"/>
      <c r="K63" s="3"/>
      <c r="L63" s="3"/>
      <c r="M63" s="4"/>
    </row>
    <row r="64" spans="1:13" ht="18" customHeight="1" x14ac:dyDescent="0.15">
      <c r="A64" s="1" t="s">
        <v>108</v>
      </c>
      <c r="B64" s="2" t="s">
        <v>222</v>
      </c>
      <c r="C64" s="3">
        <v>0</v>
      </c>
      <c r="D64" s="13" t="s">
        <v>190</v>
      </c>
      <c r="E64" s="3"/>
      <c r="F64" s="3"/>
      <c r="G64" s="3"/>
      <c r="H64" s="3"/>
      <c r="I64" s="3"/>
      <c r="J64" s="3"/>
      <c r="K64" s="3"/>
      <c r="L64" s="3"/>
      <c r="M64" s="4"/>
    </row>
    <row r="65" spans="1:13" ht="18" customHeight="1" x14ac:dyDescent="0.15">
      <c r="A65" s="1" t="s">
        <v>211</v>
      </c>
      <c r="B65" s="2" t="s">
        <v>191</v>
      </c>
      <c r="C65" s="3">
        <v>0</v>
      </c>
      <c r="D65" s="13" t="s">
        <v>190</v>
      </c>
      <c r="E65" s="3"/>
      <c r="F65" s="3"/>
      <c r="G65" s="3"/>
      <c r="H65" s="3"/>
      <c r="I65" s="3"/>
      <c r="J65" s="3"/>
      <c r="K65" s="3"/>
      <c r="L65" s="3"/>
      <c r="M65" s="4"/>
    </row>
    <row r="66" spans="1:13" ht="18" customHeight="1" x14ac:dyDescent="0.15">
      <c r="A66" s="1" t="s">
        <v>221</v>
      </c>
      <c r="B66" s="2" t="s">
        <v>88</v>
      </c>
      <c r="C66" s="3">
        <v>30</v>
      </c>
      <c r="D66" s="13" t="s">
        <v>231</v>
      </c>
      <c r="E66" s="3"/>
      <c r="F66" s="3"/>
      <c r="G66" s="3"/>
      <c r="H66" s="3"/>
      <c r="I66" s="3"/>
      <c r="J66" s="3"/>
      <c r="K66" s="3"/>
      <c r="L66" s="3"/>
      <c r="M66" s="4"/>
    </row>
    <row r="67" spans="1:13" ht="18" customHeight="1" x14ac:dyDescent="0.15">
      <c r="A67" s="1" t="s">
        <v>130</v>
      </c>
      <c r="B67" s="2" t="s">
        <v>88</v>
      </c>
      <c r="C67" s="3">
        <v>6</v>
      </c>
      <c r="D67" s="13" t="s">
        <v>231</v>
      </c>
      <c r="E67" s="3"/>
      <c r="F67" s="3"/>
      <c r="G67" s="3"/>
      <c r="H67" s="3"/>
      <c r="I67" s="3"/>
      <c r="J67" s="3"/>
      <c r="K67" s="3"/>
      <c r="L67" s="3"/>
      <c r="M67" s="4"/>
    </row>
    <row r="68" spans="1:13" ht="18" customHeight="1" x14ac:dyDescent="0.15">
      <c r="A68" s="1" t="s">
        <v>57</v>
      </c>
      <c r="B68" s="2" t="s">
        <v>90</v>
      </c>
      <c r="C68" s="3">
        <v>0</v>
      </c>
      <c r="D68" s="13" t="s">
        <v>190</v>
      </c>
      <c r="E68" s="3"/>
      <c r="F68" s="3"/>
      <c r="G68" s="3"/>
      <c r="H68" s="3"/>
      <c r="I68" s="3"/>
      <c r="J68" s="3"/>
      <c r="K68" s="3"/>
      <c r="L68" s="3"/>
      <c r="M68" s="4"/>
    </row>
    <row r="69" spans="1:13" ht="18" customHeight="1" x14ac:dyDescent="0.15">
      <c r="A69" s="1" t="s">
        <v>221</v>
      </c>
      <c r="B69" s="2" t="s">
        <v>127</v>
      </c>
      <c r="C69" s="3">
        <v>2</v>
      </c>
      <c r="D69" s="13" t="s">
        <v>231</v>
      </c>
      <c r="E69" s="3"/>
      <c r="F69" s="3"/>
      <c r="G69" s="3"/>
      <c r="H69" s="3"/>
      <c r="I69" s="3"/>
      <c r="J69" s="3"/>
      <c r="K69" s="3"/>
      <c r="L69" s="3"/>
      <c r="M69" s="4"/>
    </row>
    <row r="70" spans="1:13" ht="18" customHeight="1" x14ac:dyDescent="0.15">
      <c r="A70" s="1" t="s">
        <v>130</v>
      </c>
      <c r="B70" s="2" t="s">
        <v>127</v>
      </c>
      <c r="C70" s="3">
        <v>1</v>
      </c>
      <c r="D70" s="13" t="s">
        <v>231</v>
      </c>
      <c r="E70" s="3"/>
      <c r="F70" s="3"/>
      <c r="G70" s="3"/>
      <c r="H70" s="3"/>
      <c r="I70" s="3"/>
      <c r="J70" s="3"/>
      <c r="K70" s="3"/>
      <c r="L70" s="3"/>
      <c r="M70" s="4"/>
    </row>
    <row r="71" spans="1:13" ht="18" customHeight="1" x14ac:dyDescent="0.15">
      <c r="A71" s="1" t="s">
        <v>136</v>
      </c>
      <c r="B71" s="2" t="s">
        <v>146</v>
      </c>
      <c r="C71" s="3">
        <v>8</v>
      </c>
      <c r="D71" s="13" t="s">
        <v>237</v>
      </c>
      <c r="E71" s="3"/>
      <c r="F71" s="3"/>
      <c r="G71" s="3"/>
      <c r="H71" s="3"/>
      <c r="I71" s="3"/>
      <c r="J71" s="3"/>
      <c r="K71" s="3"/>
      <c r="L71" s="3"/>
      <c r="M71" s="4"/>
    </row>
    <row r="72" spans="1:13" ht="18" customHeight="1" x14ac:dyDescent="0.15">
      <c r="A72" s="1" t="s">
        <v>19</v>
      </c>
      <c r="B72" s="2" t="s">
        <v>222</v>
      </c>
      <c r="C72" s="3">
        <v>0</v>
      </c>
      <c r="D72" s="13" t="s">
        <v>190</v>
      </c>
      <c r="E72" s="3"/>
      <c r="F72" s="3"/>
      <c r="G72" s="3"/>
      <c r="H72" s="3"/>
      <c r="I72" s="3"/>
      <c r="J72" s="3"/>
      <c r="K72" s="3"/>
      <c r="L72" s="3"/>
      <c r="M72" s="4"/>
    </row>
    <row r="73" spans="1:13" ht="18" customHeight="1" x14ac:dyDescent="0.15">
      <c r="A73" s="1" t="s">
        <v>180</v>
      </c>
      <c r="B73" s="2" t="s">
        <v>213</v>
      </c>
      <c r="C73" s="3">
        <v>15</v>
      </c>
      <c r="D73" s="13" t="s">
        <v>234</v>
      </c>
      <c r="E73" s="3"/>
      <c r="F73" s="3"/>
      <c r="G73" s="3"/>
      <c r="H73" s="3"/>
      <c r="I73" s="3"/>
      <c r="J73" s="3"/>
      <c r="K73" s="3"/>
      <c r="L73" s="3"/>
      <c r="M73" s="4"/>
    </row>
    <row r="74" spans="1:13" ht="18" customHeight="1" x14ac:dyDescent="0.15">
      <c r="A74" s="1" t="s">
        <v>180</v>
      </c>
      <c r="B74" s="2" t="s">
        <v>6</v>
      </c>
      <c r="C74" s="3">
        <v>1</v>
      </c>
      <c r="D74" s="13" t="s">
        <v>234</v>
      </c>
      <c r="E74" s="3"/>
      <c r="F74" s="3"/>
      <c r="G74" s="3"/>
      <c r="H74" s="3"/>
      <c r="I74" s="3"/>
      <c r="J74" s="3"/>
      <c r="K74" s="3"/>
      <c r="L74" s="3"/>
      <c r="M74" s="4"/>
    </row>
    <row r="75" spans="1:13" ht="18" customHeight="1" x14ac:dyDescent="0.15">
      <c r="A75" s="1" t="s">
        <v>3</v>
      </c>
      <c r="B75" s="2" t="s">
        <v>171</v>
      </c>
      <c r="C75" s="3">
        <v>19</v>
      </c>
      <c r="D75" s="13" t="s">
        <v>236</v>
      </c>
      <c r="E75" s="3"/>
      <c r="F75" s="3"/>
      <c r="G75" s="3"/>
      <c r="H75" s="3"/>
      <c r="I75" s="3"/>
      <c r="J75" s="3"/>
      <c r="K75" s="3"/>
      <c r="L75" s="3"/>
      <c r="M75" s="4"/>
    </row>
    <row r="76" spans="1:13" ht="18" customHeight="1" x14ac:dyDescent="0.15">
      <c r="A76" s="1" t="s">
        <v>189</v>
      </c>
      <c r="B76" s="2" t="s">
        <v>222</v>
      </c>
      <c r="C76" s="3">
        <v>0</v>
      </c>
      <c r="D76" s="13" t="s">
        <v>190</v>
      </c>
      <c r="E76" s="3"/>
      <c r="F76" s="3"/>
      <c r="G76" s="3"/>
      <c r="H76" s="3"/>
      <c r="I76" s="3"/>
      <c r="J76" s="3"/>
      <c r="K76" s="3"/>
      <c r="L76" s="3"/>
      <c r="M76" s="4"/>
    </row>
    <row r="77" spans="1:13" ht="18" customHeight="1" x14ac:dyDescent="0.15">
      <c r="A77" s="1" t="s">
        <v>62</v>
      </c>
      <c r="B77" s="2" t="s">
        <v>53</v>
      </c>
      <c r="C77" s="3">
        <v>37</v>
      </c>
      <c r="D77" s="13" t="s">
        <v>234</v>
      </c>
      <c r="E77" s="3"/>
      <c r="F77" s="3"/>
      <c r="G77" s="3"/>
      <c r="H77" s="3"/>
      <c r="I77" s="3"/>
      <c r="J77" s="3"/>
      <c r="K77" s="3"/>
      <c r="L77" s="3"/>
      <c r="M77" s="4"/>
    </row>
    <row r="78" spans="1:13" ht="18" customHeight="1" x14ac:dyDescent="0.15">
      <c r="A78" s="1" t="s">
        <v>185</v>
      </c>
      <c r="B78" s="2" t="s">
        <v>38</v>
      </c>
      <c r="C78" s="3">
        <v>106</v>
      </c>
      <c r="D78" s="13" t="s">
        <v>238</v>
      </c>
      <c r="E78" s="3"/>
      <c r="F78" s="3"/>
      <c r="G78" s="3"/>
      <c r="H78" s="3"/>
      <c r="I78" s="3"/>
      <c r="J78" s="3"/>
      <c r="K78" s="3"/>
      <c r="L78" s="3"/>
      <c r="M78" s="4"/>
    </row>
    <row r="79" spans="1:13" ht="18" customHeight="1" x14ac:dyDescent="0.15">
      <c r="A79" s="1" t="s">
        <v>76</v>
      </c>
      <c r="B79" s="2" t="s">
        <v>38</v>
      </c>
      <c r="C79" s="3">
        <v>37</v>
      </c>
      <c r="D79" s="13" t="s">
        <v>236</v>
      </c>
      <c r="E79" s="3"/>
      <c r="F79" s="3"/>
      <c r="G79" s="3"/>
      <c r="H79" s="3"/>
      <c r="I79" s="3"/>
      <c r="J79" s="3"/>
      <c r="K79" s="3"/>
      <c r="L79" s="3"/>
      <c r="M79" s="4"/>
    </row>
    <row r="80" spans="1:13" ht="18" customHeight="1" x14ac:dyDescent="0.15">
      <c r="A80" s="1" t="s">
        <v>151</v>
      </c>
      <c r="B80" s="2" t="s">
        <v>119</v>
      </c>
      <c r="C80" s="3">
        <v>37</v>
      </c>
      <c r="D80" s="13" t="s">
        <v>236</v>
      </c>
      <c r="E80" s="3"/>
      <c r="F80" s="3"/>
      <c r="G80" s="3"/>
      <c r="H80" s="3"/>
      <c r="I80" s="3"/>
      <c r="J80" s="3"/>
      <c r="K80" s="3"/>
      <c r="L80" s="3"/>
      <c r="M80" s="4"/>
    </row>
    <row r="81" spans="1:13" ht="18" customHeight="1" x14ac:dyDescent="0.15">
      <c r="A81" s="1" t="s">
        <v>36</v>
      </c>
      <c r="B81" s="2" t="s">
        <v>213</v>
      </c>
      <c r="C81" s="3">
        <v>14</v>
      </c>
      <c r="D81" s="13" t="s">
        <v>234</v>
      </c>
      <c r="E81" s="3"/>
      <c r="F81" s="3"/>
      <c r="G81" s="3"/>
      <c r="H81" s="3"/>
      <c r="I81" s="3"/>
      <c r="J81" s="3"/>
      <c r="K81" s="3"/>
      <c r="L81" s="3"/>
      <c r="M81" s="4"/>
    </row>
    <row r="82" spans="1:13" ht="18" customHeight="1" x14ac:dyDescent="0.15">
      <c r="A82" s="1" t="s">
        <v>222</v>
      </c>
      <c r="B82" s="2" t="s">
        <v>222</v>
      </c>
      <c r="C82" s="3">
        <v>0</v>
      </c>
      <c r="D82" s="13" t="s">
        <v>190</v>
      </c>
      <c r="E82" s="3"/>
      <c r="F82" s="3"/>
      <c r="G82" s="3"/>
      <c r="H82" s="3"/>
      <c r="I82" s="3"/>
      <c r="J82" s="3"/>
      <c r="K82" s="3"/>
      <c r="L82" s="3"/>
      <c r="M82" s="4"/>
    </row>
    <row r="83" spans="1:13" ht="18" customHeight="1" x14ac:dyDescent="0.15">
      <c r="A83" s="166" t="s">
        <v>195</v>
      </c>
      <c r="B83" s="167" t="s">
        <v>222</v>
      </c>
      <c r="C83" s="168">
        <v>1</v>
      </c>
      <c r="D83" s="169" t="s">
        <v>239</v>
      </c>
      <c r="E83" s="167"/>
      <c r="F83" s="168"/>
      <c r="G83" s="167"/>
      <c r="H83" s="168"/>
      <c r="I83" s="167"/>
      <c r="J83" s="168"/>
      <c r="K83" s="167"/>
      <c r="L83" s="168"/>
      <c r="M83" s="170"/>
    </row>
    <row r="84" spans="1:13" ht="18" customHeight="1" x14ac:dyDescent="0.15">
      <c r="A84" s="1" t="s">
        <v>13</v>
      </c>
      <c r="B84" s="2" t="s">
        <v>222</v>
      </c>
      <c r="C84" s="3">
        <v>0</v>
      </c>
      <c r="D84" s="13" t="s">
        <v>190</v>
      </c>
      <c r="E84" s="3"/>
      <c r="F84" s="3"/>
      <c r="G84" s="3"/>
      <c r="H84" s="3"/>
      <c r="I84" s="3"/>
      <c r="J84" s="3"/>
      <c r="K84" s="3"/>
      <c r="L84" s="3"/>
      <c r="M84" s="4"/>
    </row>
    <row r="85" spans="1:13" ht="18" customHeight="1" x14ac:dyDescent="0.15">
      <c r="A85" s="1" t="s">
        <v>159</v>
      </c>
      <c r="B85" s="2" t="s">
        <v>222</v>
      </c>
      <c r="C85" s="3">
        <v>30</v>
      </c>
      <c r="D85" s="13" t="s">
        <v>240</v>
      </c>
      <c r="E85" s="3"/>
      <c r="F85" s="3"/>
      <c r="G85" s="3"/>
      <c r="H85" s="3"/>
      <c r="I85" s="3"/>
      <c r="J85" s="3"/>
      <c r="K85" s="3"/>
      <c r="L85" s="3"/>
      <c r="M85" s="4"/>
    </row>
    <row r="86" spans="1:13" ht="18" customHeight="1" x14ac:dyDescent="0.15">
      <c r="A86" s="1" t="s">
        <v>83</v>
      </c>
      <c r="B86" s="2" t="s">
        <v>125</v>
      </c>
      <c r="C86" s="3">
        <v>30</v>
      </c>
      <c r="D86" s="13" t="s">
        <v>240</v>
      </c>
      <c r="E86" s="3"/>
      <c r="F86" s="3"/>
      <c r="G86" s="3"/>
      <c r="H86" s="3"/>
      <c r="I86" s="3"/>
      <c r="J86" s="3"/>
      <c r="K86" s="3"/>
      <c r="L86" s="3"/>
      <c r="M86" s="4"/>
    </row>
    <row r="87" spans="1:13" ht="18" customHeight="1" x14ac:dyDescent="0.15">
      <c r="A87" s="1" t="s">
        <v>4</v>
      </c>
      <c r="B87" s="2" t="s">
        <v>106</v>
      </c>
      <c r="C87" s="3">
        <v>30</v>
      </c>
      <c r="D87" s="13" t="s">
        <v>240</v>
      </c>
      <c r="E87" s="3"/>
      <c r="F87" s="3"/>
      <c r="G87" s="3"/>
      <c r="H87" s="3"/>
      <c r="I87" s="3"/>
      <c r="J87" s="3"/>
      <c r="K87" s="3"/>
      <c r="L87" s="3"/>
      <c r="M87" s="4"/>
    </row>
    <row r="88" spans="1:13" ht="18" customHeight="1" x14ac:dyDescent="0.15">
      <c r="A88" s="1" t="s">
        <v>161</v>
      </c>
      <c r="B88" s="2" t="s">
        <v>121</v>
      </c>
      <c r="C88" s="3">
        <v>30</v>
      </c>
      <c r="D88" s="13" t="s">
        <v>240</v>
      </c>
      <c r="E88" s="3"/>
      <c r="F88" s="3"/>
      <c r="G88" s="3"/>
      <c r="H88" s="3"/>
      <c r="I88" s="3"/>
      <c r="J88" s="3"/>
      <c r="K88" s="3"/>
      <c r="L88" s="3"/>
      <c r="M88" s="4"/>
    </row>
    <row r="89" spans="1:13" ht="18" customHeight="1" x14ac:dyDescent="0.15">
      <c r="A89" s="1" t="s">
        <v>71</v>
      </c>
      <c r="B89" s="2" t="s">
        <v>115</v>
      </c>
      <c r="C89" s="3">
        <v>6</v>
      </c>
      <c r="D89" s="13" t="s">
        <v>237</v>
      </c>
      <c r="E89" s="3"/>
      <c r="F89" s="3"/>
      <c r="G89" s="3"/>
      <c r="H89" s="3"/>
      <c r="I89" s="3"/>
      <c r="J89" s="3"/>
      <c r="K89" s="3"/>
      <c r="L89" s="3"/>
      <c r="M89" s="4"/>
    </row>
    <row r="90" spans="1:13" ht="18" customHeight="1" x14ac:dyDescent="0.15">
      <c r="A90" s="1" t="s">
        <v>144</v>
      </c>
      <c r="B90" s="2" t="s">
        <v>222</v>
      </c>
      <c r="C90" s="3">
        <v>0</v>
      </c>
      <c r="D90" s="13" t="s">
        <v>190</v>
      </c>
      <c r="E90" s="3"/>
      <c r="F90" s="3"/>
      <c r="G90" s="3"/>
      <c r="H90" s="3"/>
      <c r="I90" s="3"/>
      <c r="J90" s="3"/>
      <c r="K90" s="3"/>
      <c r="L90" s="3"/>
      <c r="M90" s="4"/>
    </row>
    <row r="91" spans="1:13" ht="18" customHeight="1" x14ac:dyDescent="0.15">
      <c r="A91" s="1" t="s">
        <v>111</v>
      </c>
      <c r="B91" s="2" t="s">
        <v>8</v>
      </c>
      <c r="C91" s="3">
        <v>6695</v>
      </c>
      <c r="D91" s="13" t="s">
        <v>240</v>
      </c>
      <c r="E91" s="3"/>
      <c r="F91" s="3"/>
      <c r="G91" s="3"/>
      <c r="H91" s="3"/>
      <c r="I91" s="3"/>
      <c r="J91" s="3"/>
      <c r="K91" s="3"/>
      <c r="L91" s="3"/>
      <c r="M91" s="4"/>
    </row>
    <row r="92" spans="1:13" ht="18" customHeight="1" x14ac:dyDescent="0.15">
      <c r="A92" s="1" t="s">
        <v>178</v>
      </c>
      <c r="B92" s="2" t="s">
        <v>222</v>
      </c>
      <c r="C92" s="3">
        <v>0</v>
      </c>
      <c r="D92" s="13" t="s">
        <v>190</v>
      </c>
      <c r="E92" s="3"/>
      <c r="F92" s="3"/>
      <c r="G92" s="3"/>
      <c r="H92" s="3"/>
      <c r="I92" s="3"/>
      <c r="J92" s="3"/>
      <c r="K92" s="3"/>
      <c r="L92" s="3"/>
      <c r="M92" s="4"/>
    </row>
    <row r="93" spans="1:13" ht="18" customHeight="1" x14ac:dyDescent="0.15">
      <c r="A93" s="1" t="s">
        <v>31</v>
      </c>
      <c r="B93" s="2" t="s">
        <v>61</v>
      </c>
      <c r="C93" s="3">
        <v>5</v>
      </c>
      <c r="D93" s="13" t="s">
        <v>241</v>
      </c>
      <c r="E93" s="3"/>
      <c r="F93" s="3"/>
      <c r="G93" s="3"/>
      <c r="H93" s="3"/>
      <c r="I93" s="3"/>
      <c r="J93" s="3"/>
      <c r="K93" s="3"/>
      <c r="L93" s="3"/>
      <c r="M93" s="4"/>
    </row>
    <row r="94" spans="1:13" ht="18" customHeight="1" x14ac:dyDescent="0.15">
      <c r="A94" s="1" t="s">
        <v>9</v>
      </c>
      <c r="B94" s="2" t="s">
        <v>176</v>
      </c>
      <c r="C94" s="3">
        <v>1</v>
      </c>
      <c r="D94" s="13" t="s">
        <v>237</v>
      </c>
      <c r="E94" s="3"/>
      <c r="F94" s="3"/>
      <c r="G94" s="3"/>
      <c r="H94" s="3"/>
      <c r="I94" s="3"/>
      <c r="J94" s="3"/>
      <c r="K94" s="3"/>
      <c r="L94" s="3"/>
      <c r="M94" s="4"/>
    </row>
    <row r="95" spans="1:13" ht="18" customHeight="1" x14ac:dyDescent="0.15">
      <c r="A95" s="1" t="s">
        <v>222</v>
      </c>
      <c r="B95" s="2" t="s">
        <v>222</v>
      </c>
      <c r="C95" s="3">
        <v>0</v>
      </c>
      <c r="D95" s="13" t="s">
        <v>190</v>
      </c>
      <c r="E95" s="3"/>
      <c r="F95" s="3"/>
      <c r="G95" s="3"/>
      <c r="H95" s="3"/>
      <c r="I95" s="3"/>
      <c r="J95" s="3"/>
      <c r="K95" s="3"/>
      <c r="L95" s="3"/>
      <c r="M95" s="4"/>
    </row>
    <row r="96" spans="1:13" ht="18" customHeight="1" x14ac:dyDescent="0.15">
      <c r="A96" s="166" t="s">
        <v>40</v>
      </c>
      <c r="B96" s="167" t="s">
        <v>222</v>
      </c>
      <c r="C96" s="168">
        <v>1</v>
      </c>
      <c r="D96" s="169" t="s">
        <v>239</v>
      </c>
      <c r="E96" s="167"/>
      <c r="F96" s="168"/>
      <c r="G96" s="167"/>
      <c r="H96" s="168"/>
      <c r="I96" s="167"/>
      <c r="J96" s="168"/>
      <c r="K96" s="167"/>
      <c r="L96" s="168"/>
      <c r="M96" s="170"/>
    </row>
    <row r="97" spans="1:13" ht="18" customHeight="1" x14ac:dyDescent="0.15">
      <c r="A97" s="1" t="s">
        <v>206</v>
      </c>
      <c r="B97" s="2" t="s">
        <v>222</v>
      </c>
      <c r="C97" s="3">
        <v>0</v>
      </c>
      <c r="D97" s="13" t="s">
        <v>190</v>
      </c>
      <c r="E97" s="3"/>
      <c r="F97" s="3"/>
      <c r="G97" s="3"/>
      <c r="H97" s="3"/>
      <c r="I97" s="3"/>
      <c r="J97" s="3"/>
      <c r="K97" s="3"/>
      <c r="L97" s="3"/>
      <c r="M97" s="4"/>
    </row>
    <row r="98" spans="1:13" ht="18" customHeight="1" x14ac:dyDescent="0.15">
      <c r="A98" s="1" t="s">
        <v>28</v>
      </c>
      <c r="B98" s="2" t="s">
        <v>209</v>
      </c>
      <c r="C98" s="3">
        <v>1</v>
      </c>
      <c r="D98" s="13" t="s">
        <v>240</v>
      </c>
      <c r="E98" s="3"/>
      <c r="F98" s="3"/>
      <c r="G98" s="3"/>
      <c r="H98" s="3"/>
      <c r="I98" s="3"/>
      <c r="J98" s="3"/>
      <c r="K98" s="3"/>
      <c r="L98" s="3"/>
      <c r="M98" s="4"/>
    </row>
    <row r="99" spans="1:13" ht="18" customHeight="1" x14ac:dyDescent="0.15">
      <c r="A99" s="1" t="s">
        <v>164</v>
      </c>
      <c r="B99" s="2" t="s">
        <v>222</v>
      </c>
      <c r="C99" s="3">
        <v>0</v>
      </c>
      <c r="D99" s="13" t="s">
        <v>190</v>
      </c>
      <c r="E99" s="3"/>
      <c r="F99" s="3"/>
      <c r="G99" s="3"/>
      <c r="H99" s="3"/>
      <c r="I99" s="3"/>
      <c r="J99" s="3"/>
      <c r="K99" s="3"/>
      <c r="L99" s="3"/>
      <c r="M99" s="4"/>
    </row>
    <row r="100" spans="1:13" ht="18" customHeight="1" x14ac:dyDescent="0.15">
      <c r="A100" s="1" t="s">
        <v>103</v>
      </c>
      <c r="B100" s="2" t="s">
        <v>132</v>
      </c>
      <c r="C100" s="3">
        <v>139</v>
      </c>
      <c r="D100" s="13" t="s">
        <v>242</v>
      </c>
      <c r="E100" s="3"/>
      <c r="F100" s="3"/>
      <c r="G100" s="3"/>
      <c r="H100" s="3"/>
      <c r="I100" s="3"/>
      <c r="J100" s="3"/>
      <c r="K100" s="3"/>
      <c r="L100" s="3"/>
      <c r="M100" s="4"/>
    </row>
    <row r="101" spans="1:13" ht="18" customHeight="1" x14ac:dyDescent="0.15">
      <c r="A101" s="1" t="s">
        <v>23</v>
      </c>
      <c r="B101" s="2" t="s">
        <v>197</v>
      </c>
      <c r="C101" s="3">
        <v>5</v>
      </c>
      <c r="D101" s="13" t="s">
        <v>231</v>
      </c>
      <c r="E101" s="3"/>
      <c r="F101" s="3"/>
      <c r="G101" s="3"/>
      <c r="H101" s="3"/>
      <c r="I101" s="3"/>
      <c r="J101" s="3"/>
      <c r="K101" s="3"/>
      <c r="L101" s="3"/>
      <c r="M101" s="4"/>
    </row>
    <row r="102" spans="1:13" ht="18" customHeight="1" x14ac:dyDescent="0.15">
      <c r="A102" s="1" t="s">
        <v>196</v>
      </c>
      <c r="B102" s="2" t="s">
        <v>222</v>
      </c>
      <c r="C102" s="3">
        <v>1</v>
      </c>
      <c r="D102" s="13" t="s">
        <v>239</v>
      </c>
      <c r="E102" s="3"/>
      <c r="F102" s="3"/>
      <c r="G102" s="3"/>
      <c r="H102" s="3"/>
      <c r="I102" s="3"/>
      <c r="J102" s="3"/>
      <c r="K102" s="3"/>
      <c r="L102" s="3"/>
      <c r="M102" s="4"/>
    </row>
    <row r="103" spans="1:13" ht="18" customHeight="1" x14ac:dyDescent="0.15">
      <c r="A103" s="1" t="s">
        <v>99</v>
      </c>
      <c r="B103" s="2" t="s">
        <v>22</v>
      </c>
      <c r="C103" s="3">
        <v>2</v>
      </c>
      <c r="D103" s="13" t="s">
        <v>242</v>
      </c>
      <c r="E103" s="3"/>
      <c r="F103" s="3"/>
      <c r="G103" s="3"/>
      <c r="H103" s="3"/>
      <c r="I103" s="3"/>
      <c r="J103" s="3"/>
      <c r="K103" s="3"/>
      <c r="L103" s="3"/>
      <c r="M103" s="4"/>
    </row>
    <row r="104" spans="1:13" ht="18" customHeight="1" x14ac:dyDescent="0.15">
      <c r="A104" s="1" t="s">
        <v>187</v>
      </c>
      <c r="B104" s="2" t="s">
        <v>222</v>
      </c>
      <c r="C104" s="3">
        <v>0</v>
      </c>
      <c r="D104" s="13" t="s">
        <v>190</v>
      </c>
      <c r="E104" s="3"/>
      <c r="F104" s="3"/>
      <c r="G104" s="3"/>
      <c r="H104" s="3"/>
      <c r="I104" s="3"/>
      <c r="J104" s="3"/>
      <c r="K104" s="3"/>
      <c r="L104" s="3"/>
      <c r="M104" s="4"/>
    </row>
    <row r="105" spans="1:13" ht="18" customHeight="1" x14ac:dyDescent="0.15">
      <c r="A105" s="1" t="s">
        <v>0</v>
      </c>
      <c r="B105" s="2" t="s">
        <v>116</v>
      </c>
      <c r="C105" s="3">
        <v>7231</v>
      </c>
      <c r="D105" s="13" t="s">
        <v>233</v>
      </c>
      <c r="E105" s="3"/>
      <c r="F105" s="3"/>
      <c r="G105" s="3"/>
      <c r="H105" s="3"/>
      <c r="I105" s="3"/>
      <c r="J105" s="3"/>
      <c r="K105" s="3"/>
      <c r="L105" s="3"/>
      <c r="M105" s="4"/>
    </row>
    <row r="106" spans="1:13" ht="18" customHeight="1" x14ac:dyDescent="0.15">
      <c r="A106" s="1" t="s">
        <v>199</v>
      </c>
      <c r="B106" s="2" t="s">
        <v>74</v>
      </c>
      <c r="C106" s="3">
        <v>6</v>
      </c>
      <c r="D106" s="13" t="s">
        <v>242</v>
      </c>
      <c r="E106" s="3"/>
      <c r="F106" s="3"/>
      <c r="G106" s="3"/>
      <c r="H106" s="3"/>
      <c r="I106" s="3"/>
      <c r="J106" s="3"/>
      <c r="K106" s="3"/>
      <c r="L106" s="3"/>
      <c r="M106" s="4"/>
    </row>
    <row r="107" spans="1:13" ht="18" customHeight="1" x14ac:dyDescent="0.15">
      <c r="A107" s="1" t="s">
        <v>54</v>
      </c>
      <c r="B107" s="2" t="s">
        <v>222</v>
      </c>
      <c r="C107" s="3">
        <v>0</v>
      </c>
      <c r="D107" s="13" t="s">
        <v>190</v>
      </c>
      <c r="E107" s="3"/>
      <c r="F107" s="3"/>
      <c r="G107" s="3"/>
      <c r="H107" s="3"/>
      <c r="I107" s="3"/>
      <c r="J107" s="3"/>
      <c r="K107" s="3"/>
      <c r="L107" s="3"/>
      <c r="M107" s="4"/>
    </row>
    <row r="108" spans="1:13" ht="18" customHeight="1" x14ac:dyDescent="0.15">
      <c r="A108" s="1" t="s">
        <v>168</v>
      </c>
      <c r="B108" s="2" t="s">
        <v>95</v>
      </c>
      <c r="C108" s="3">
        <v>12</v>
      </c>
      <c r="D108" s="13" t="s">
        <v>242</v>
      </c>
      <c r="E108" s="3"/>
      <c r="F108" s="3"/>
      <c r="G108" s="3"/>
      <c r="H108" s="3"/>
      <c r="I108" s="3"/>
      <c r="J108" s="3"/>
      <c r="K108" s="3"/>
      <c r="L108" s="3"/>
      <c r="M108" s="4"/>
    </row>
    <row r="109" spans="1:13" ht="18" customHeight="1" x14ac:dyDescent="0.15">
      <c r="A109" s="1" t="s">
        <v>168</v>
      </c>
      <c r="B109" s="2" t="s">
        <v>24</v>
      </c>
      <c r="C109" s="3">
        <v>7</v>
      </c>
      <c r="D109" s="13" t="s">
        <v>242</v>
      </c>
      <c r="E109" s="3"/>
      <c r="F109" s="3"/>
      <c r="G109" s="3"/>
      <c r="H109" s="3"/>
      <c r="I109" s="3"/>
      <c r="J109" s="3"/>
      <c r="K109" s="3"/>
      <c r="L109" s="3"/>
      <c r="M109" s="4"/>
    </row>
    <row r="110" spans="1:13" ht="18" customHeight="1" x14ac:dyDescent="0.15">
      <c r="A110" s="1" t="s">
        <v>168</v>
      </c>
      <c r="B110" s="2" t="s">
        <v>32</v>
      </c>
      <c r="C110" s="3">
        <v>2</v>
      </c>
      <c r="D110" s="13" t="s">
        <v>242</v>
      </c>
      <c r="E110" s="3"/>
      <c r="F110" s="3"/>
      <c r="G110" s="3"/>
      <c r="H110" s="3"/>
      <c r="I110" s="3"/>
      <c r="J110" s="3"/>
      <c r="K110" s="3"/>
      <c r="L110" s="3"/>
      <c r="M110" s="4"/>
    </row>
    <row r="111" spans="1:13" ht="18" customHeight="1" x14ac:dyDescent="0.15">
      <c r="A111" s="1" t="s">
        <v>168</v>
      </c>
      <c r="B111" s="2" t="s">
        <v>59</v>
      </c>
      <c r="C111" s="3">
        <v>4</v>
      </c>
      <c r="D111" s="13" t="s">
        <v>242</v>
      </c>
      <c r="E111" s="3"/>
      <c r="F111" s="3"/>
      <c r="G111" s="3"/>
      <c r="H111" s="3"/>
      <c r="I111" s="3"/>
      <c r="J111" s="3"/>
      <c r="K111" s="3"/>
      <c r="L111" s="3"/>
      <c r="M111" s="4"/>
    </row>
    <row r="112" spans="1:13" ht="18" customHeight="1" x14ac:dyDescent="0.15">
      <c r="A112" s="1" t="s">
        <v>168</v>
      </c>
      <c r="B112" s="2" t="s">
        <v>49</v>
      </c>
      <c r="C112" s="3">
        <v>11</v>
      </c>
      <c r="D112" s="13" t="s">
        <v>242</v>
      </c>
      <c r="E112" s="3"/>
      <c r="F112" s="3"/>
      <c r="G112" s="3"/>
      <c r="H112" s="3"/>
      <c r="I112" s="3"/>
      <c r="J112" s="3"/>
      <c r="K112" s="3"/>
      <c r="L112" s="3"/>
      <c r="M112" s="4"/>
    </row>
    <row r="113" spans="1:13" ht="18" customHeight="1" x14ac:dyDescent="0.15">
      <c r="A113" s="1" t="s">
        <v>168</v>
      </c>
      <c r="B113" s="2" t="s">
        <v>152</v>
      </c>
      <c r="C113" s="3">
        <v>1</v>
      </c>
      <c r="D113" s="13" t="s">
        <v>242</v>
      </c>
      <c r="E113" s="3"/>
      <c r="F113" s="3"/>
      <c r="G113" s="3"/>
      <c r="H113" s="3"/>
      <c r="I113" s="3"/>
      <c r="J113" s="3"/>
      <c r="K113" s="3"/>
      <c r="L113" s="3"/>
      <c r="M113" s="4"/>
    </row>
    <row r="114" spans="1:13" ht="18" customHeight="1" x14ac:dyDescent="0.15">
      <c r="A114" s="1" t="s">
        <v>168</v>
      </c>
      <c r="B114" s="2" t="s">
        <v>138</v>
      </c>
      <c r="C114" s="3">
        <v>1</v>
      </c>
      <c r="D114" s="13" t="s">
        <v>242</v>
      </c>
      <c r="E114" s="3"/>
      <c r="F114" s="3"/>
      <c r="G114" s="3"/>
      <c r="H114" s="3"/>
      <c r="I114" s="3"/>
      <c r="J114" s="3"/>
      <c r="K114" s="3"/>
      <c r="L114" s="3"/>
      <c r="M114" s="4"/>
    </row>
    <row r="115" spans="1:13" ht="18" customHeight="1" x14ac:dyDescent="0.15">
      <c r="A115" s="1" t="s">
        <v>168</v>
      </c>
      <c r="B115" s="2" t="s">
        <v>163</v>
      </c>
      <c r="C115" s="3">
        <v>1</v>
      </c>
      <c r="D115" s="13" t="s">
        <v>242</v>
      </c>
      <c r="E115" s="3"/>
      <c r="F115" s="3"/>
      <c r="G115" s="3"/>
      <c r="H115" s="3"/>
      <c r="I115" s="3"/>
      <c r="J115" s="3"/>
      <c r="K115" s="3"/>
      <c r="L115" s="3"/>
      <c r="M115" s="4"/>
    </row>
    <row r="116" spans="1:13" ht="18" customHeight="1" x14ac:dyDescent="0.15">
      <c r="A116" s="1" t="s">
        <v>222</v>
      </c>
      <c r="B116" s="2" t="s">
        <v>222</v>
      </c>
      <c r="C116" s="3">
        <v>0</v>
      </c>
      <c r="D116" s="13" t="s">
        <v>190</v>
      </c>
      <c r="E116" s="3"/>
      <c r="F116" s="3"/>
      <c r="G116" s="3"/>
      <c r="H116" s="3"/>
      <c r="I116" s="3"/>
      <c r="J116" s="3"/>
      <c r="K116" s="3"/>
      <c r="L116" s="3"/>
      <c r="M116" s="4"/>
    </row>
    <row r="117" spans="1:13" ht="18" customHeight="1" x14ac:dyDescent="0.15">
      <c r="A117" s="166" t="s">
        <v>215</v>
      </c>
      <c r="B117" s="167" t="s">
        <v>222</v>
      </c>
      <c r="C117" s="168">
        <v>1</v>
      </c>
      <c r="D117" s="169" t="s">
        <v>239</v>
      </c>
      <c r="E117" s="167"/>
      <c r="F117" s="168"/>
      <c r="G117" s="167"/>
      <c r="H117" s="168"/>
      <c r="I117" s="167"/>
      <c r="J117" s="168"/>
      <c r="K117" s="167"/>
      <c r="L117" s="168"/>
      <c r="M117" s="170"/>
    </row>
    <row r="118" spans="1:13" ht="18" customHeight="1" x14ac:dyDescent="0.15">
      <c r="A118" s="1" t="s">
        <v>15</v>
      </c>
      <c r="B118" s="2" t="s">
        <v>203</v>
      </c>
      <c r="C118" s="3">
        <v>8</v>
      </c>
      <c r="D118" s="13" t="s">
        <v>237</v>
      </c>
      <c r="E118" s="3"/>
      <c r="F118" s="3"/>
      <c r="G118" s="3"/>
      <c r="H118" s="3"/>
      <c r="I118" s="3"/>
      <c r="J118" s="3"/>
      <c r="K118" s="3"/>
      <c r="L118" s="3"/>
      <c r="M118" s="4"/>
    </row>
    <row r="119" spans="1:13" ht="18" customHeight="1" x14ac:dyDescent="0.15">
      <c r="A119" s="1" t="s">
        <v>94</v>
      </c>
      <c r="B119" s="2" t="s">
        <v>198</v>
      </c>
      <c r="C119" s="3">
        <v>59</v>
      </c>
      <c r="D119" s="13" t="s">
        <v>237</v>
      </c>
      <c r="E119" s="3"/>
      <c r="F119" s="3"/>
      <c r="G119" s="3"/>
      <c r="H119" s="3"/>
      <c r="I119" s="3"/>
      <c r="J119" s="3"/>
      <c r="K119" s="3"/>
      <c r="L119" s="3"/>
      <c r="M119" s="4"/>
    </row>
    <row r="120" spans="1:13" ht="18" customHeight="1" x14ac:dyDescent="0.15">
      <c r="A120" s="1" t="s">
        <v>1</v>
      </c>
      <c r="B120" s="2" t="s">
        <v>194</v>
      </c>
      <c r="C120" s="3">
        <v>4</v>
      </c>
      <c r="D120" s="13" t="s">
        <v>244</v>
      </c>
      <c r="E120" s="3"/>
      <c r="F120" s="3"/>
      <c r="G120" s="3"/>
      <c r="H120" s="3"/>
      <c r="I120" s="3"/>
      <c r="J120" s="3"/>
      <c r="K120" s="3"/>
      <c r="L120" s="3"/>
      <c r="M120" s="4"/>
    </row>
    <row r="121" spans="1:13" ht="18" customHeight="1" x14ac:dyDescent="0.15">
      <c r="A121" s="1" t="s">
        <v>16</v>
      </c>
      <c r="B121" s="2" t="s">
        <v>173</v>
      </c>
      <c r="C121" s="3">
        <v>1</v>
      </c>
      <c r="D121" s="13" t="s">
        <v>245</v>
      </c>
      <c r="E121" s="3"/>
      <c r="F121" s="3"/>
      <c r="G121" s="3"/>
      <c r="H121" s="3"/>
      <c r="I121" s="3"/>
      <c r="J121" s="3"/>
      <c r="K121" s="3"/>
      <c r="L121" s="3"/>
      <c r="M121" s="4"/>
    </row>
    <row r="122" spans="1:13" ht="18" customHeight="1" x14ac:dyDescent="0.15">
      <c r="A122" s="1" t="s">
        <v>172</v>
      </c>
      <c r="B122" s="2" t="s">
        <v>21</v>
      </c>
      <c r="C122" s="3">
        <v>2</v>
      </c>
      <c r="D122" s="13" t="s">
        <v>246</v>
      </c>
      <c r="E122" s="3"/>
      <c r="F122" s="3"/>
      <c r="G122" s="3"/>
      <c r="H122" s="3"/>
      <c r="I122" s="3"/>
      <c r="J122" s="3"/>
      <c r="K122" s="3"/>
      <c r="L122" s="3"/>
      <c r="M122" s="4"/>
    </row>
    <row r="123" spans="1:13" ht="18" customHeight="1" x14ac:dyDescent="0.15">
      <c r="A123" s="1" t="s">
        <v>105</v>
      </c>
      <c r="B123" s="2" t="s">
        <v>222</v>
      </c>
      <c r="C123" s="3">
        <v>0</v>
      </c>
      <c r="D123" s="13" t="s">
        <v>190</v>
      </c>
      <c r="E123" s="3"/>
      <c r="F123" s="3"/>
      <c r="G123" s="3"/>
      <c r="H123" s="3"/>
      <c r="I123" s="3"/>
      <c r="J123" s="3"/>
      <c r="K123" s="3"/>
      <c r="L123" s="3"/>
      <c r="M123" s="4"/>
    </row>
    <row r="124" spans="1:13" ht="18" customHeight="1" x14ac:dyDescent="0.15">
      <c r="A124" s="1" t="s">
        <v>118</v>
      </c>
      <c r="B124" s="2" t="s">
        <v>222</v>
      </c>
      <c r="C124" s="3">
        <v>5</v>
      </c>
      <c r="D124" s="13" t="s">
        <v>237</v>
      </c>
      <c r="E124" s="3"/>
      <c r="F124" s="3"/>
      <c r="G124" s="3"/>
      <c r="H124" s="3"/>
      <c r="I124" s="3"/>
      <c r="J124" s="3"/>
      <c r="K124" s="3"/>
      <c r="L124" s="3"/>
      <c r="M124" s="4"/>
    </row>
    <row r="125" spans="1:13" ht="18" customHeight="1" x14ac:dyDescent="0.15">
      <c r="A125" s="1" t="s">
        <v>202</v>
      </c>
      <c r="B125" s="2" t="s">
        <v>222</v>
      </c>
      <c r="C125" s="3">
        <v>3</v>
      </c>
      <c r="D125" s="13" t="s">
        <v>237</v>
      </c>
      <c r="E125" s="3"/>
      <c r="F125" s="3"/>
      <c r="G125" s="3"/>
      <c r="H125" s="3"/>
      <c r="I125" s="3"/>
      <c r="J125" s="3"/>
      <c r="K125" s="3"/>
      <c r="L125" s="3"/>
      <c r="M125" s="4"/>
    </row>
    <row r="126" spans="1:13" ht="18" customHeight="1" x14ac:dyDescent="0.15">
      <c r="A126" s="1" t="s">
        <v>160</v>
      </c>
      <c r="B126" s="2" t="s">
        <v>222</v>
      </c>
      <c r="C126" s="3">
        <v>0</v>
      </c>
      <c r="D126" s="13" t="s">
        <v>190</v>
      </c>
      <c r="E126" s="3"/>
      <c r="F126" s="3"/>
      <c r="G126" s="3"/>
      <c r="H126" s="3"/>
      <c r="I126" s="3"/>
      <c r="J126" s="3"/>
      <c r="K126" s="3"/>
      <c r="L126" s="3"/>
      <c r="M126" s="4"/>
    </row>
    <row r="127" spans="1:13" ht="18" customHeight="1" x14ac:dyDescent="0.15">
      <c r="A127" s="1" t="s">
        <v>175</v>
      </c>
      <c r="B127" s="2" t="s">
        <v>73</v>
      </c>
      <c r="C127" s="3">
        <v>4</v>
      </c>
      <c r="D127" s="13" t="s">
        <v>243</v>
      </c>
      <c r="E127" s="3"/>
      <c r="F127" s="3"/>
      <c r="G127" s="3"/>
      <c r="H127" s="3"/>
      <c r="I127" s="3"/>
      <c r="J127" s="3"/>
      <c r="K127" s="3"/>
      <c r="L127" s="3"/>
      <c r="M127" s="4"/>
    </row>
    <row r="128" spans="1:13" ht="18" customHeight="1" x14ac:dyDescent="0.15">
      <c r="A128" s="1" t="s">
        <v>75</v>
      </c>
      <c r="B128" s="2" t="s">
        <v>20</v>
      </c>
      <c r="C128" s="3">
        <v>11</v>
      </c>
      <c r="D128" s="13" t="s">
        <v>243</v>
      </c>
      <c r="E128" s="3"/>
      <c r="F128" s="3"/>
      <c r="G128" s="3"/>
      <c r="H128" s="3"/>
      <c r="I128" s="3"/>
      <c r="J128" s="3"/>
      <c r="K128" s="3"/>
      <c r="L128" s="3"/>
      <c r="M128" s="4"/>
    </row>
    <row r="129" spans="1:13" ht="18" customHeight="1" x14ac:dyDescent="0.15">
      <c r="A129" s="1" t="s">
        <v>104</v>
      </c>
      <c r="B129" s="2" t="s">
        <v>166</v>
      </c>
      <c r="C129" s="3">
        <v>6</v>
      </c>
      <c r="D129" s="13" t="s">
        <v>242</v>
      </c>
      <c r="E129" s="3"/>
      <c r="F129" s="3"/>
      <c r="G129" s="3"/>
      <c r="H129" s="3"/>
      <c r="I129" s="3"/>
      <c r="J129" s="3"/>
      <c r="K129" s="3"/>
      <c r="L129" s="3"/>
      <c r="M129" s="4"/>
    </row>
    <row r="130" spans="1:13" ht="18" customHeight="1" x14ac:dyDescent="0.15">
      <c r="A130" s="1" t="s">
        <v>222</v>
      </c>
      <c r="B130" s="2" t="s">
        <v>222</v>
      </c>
      <c r="C130" s="3">
        <v>0</v>
      </c>
      <c r="D130" s="13" t="s">
        <v>190</v>
      </c>
      <c r="E130" s="3"/>
      <c r="F130" s="3"/>
      <c r="G130" s="3"/>
      <c r="H130" s="3"/>
      <c r="I130" s="3"/>
      <c r="J130" s="3"/>
      <c r="K130" s="3"/>
      <c r="L130" s="3"/>
      <c r="M130" s="4"/>
    </row>
    <row r="131" spans="1:13" ht="18" customHeight="1" x14ac:dyDescent="0.15">
      <c r="A131" s="166" t="s">
        <v>92</v>
      </c>
      <c r="B131" s="167" t="s">
        <v>222</v>
      </c>
      <c r="C131" s="168">
        <v>1</v>
      </c>
      <c r="D131" s="169" t="s">
        <v>239</v>
      </c>
      <c r="E131" s="167"/>
      <c r="F131" s="168"/>
      <c r="G131" s="167"/>
      <c r="H131" s="168"/>
      <c r="I131" s="167"/>
      <c r="J131" s="168"/>
      <c r="K131" s="167"/>
      <c r="L131" s="168"/>
      <c r="M131" s="170"/>
    </row>
    <row r="132" spans="1:13" ht="18" customHeight="1" x14ac:dyDescent="0.15">
      <c r="A132" s="1" t="s">
        <v>96</v>
      </c>
      <c r="B132" s="2" t="s">
        <v>222</v>
      </c>
      <c r="C132" s="3">
        <v>1</v>
      </c>
      <c r="D132" s="13" t="s">
        <v>239</v>
      </c>
      <c r="E132" s="3"/>
      <c r="F132" s="3"/>
      <c r="G132" s="3"/>
      <c r="H132" s="3"/>
      <c r="I132" s="3"/>
      <c r="J132" s="3"/>
      <c r="K132" s="3"/>
      <c r="L132" s="3"/>
      <c r="M132" s="4"/>
    </row>
    <row r="133" spans="1:13" ht="18" customHeight="1" x14ac:dyDescent="0.15">
      <c r="A133" s="1" t="s">
        <v>184</v>
      </c>
      <c r="B133" s="2" t="s">
        <v>222</v>
      </c>
      <c r="C133" s="3">
        <v>1</v>
      </c>
      <c r="D133" s="13" t="s">
        <v>239</v>
      </c>
      <c r="E133" s="3"/>
      <c r="F133" s="3"/>
      <c r="G133" s="3"/>
      <c r="H133" s="3"/>
      <c r="I133" s="3"/>
      <c r="J133" s="3"/>
      <c r="K133" s="3"/>
      <c r="L133" s="3"/>
      <c r="M133" s="4"/>
    </row>
    <row r="134" spans="1:13" ht="18" customHeight="1" x14ac:dyDescent="0.15">
      <c r="A134" s="1" t="s">
        <v>222</v>
      </c>
      <c r="B134" s="2" t="s">
        <v>222</v>
      </c>
      <c r="C134" s="3">
        <v>0</v>
      </c>
      <c r="D134" s="13" t="s">
        <v>190</v>
      </c>
      <c r="E134" s="3"/>
      <c r="F134" s="3"/>
      <c r="G134" s="3"/>
      <c r="H134" s="3"/>
      <c r="I134" s="3"/>
      <c r="J134" s="3"/>
      <c r="K134" s="3"/>
      <c r="L134" s="3"/>
      <c r="M134" s="4"/>
    </row>
    <row r="135" spans="1:13" ht="18" customHeight="1" x14ac:dyDescent="0.15">
      <c r="A135" s="166" t="s">
        <v>179</v>
      </c>
      <c r="B135" s="167" t="s">
        <v>51</v>
      </c>
      <c r="C135" s="168">
        <v>1</v>
      </c>
      <c r="D135" s="169" t="s">
        <v>239</v>
      </c>
      <c r="E135" s="167"/>
      <c r="F135" s="168"/>
      <c r="G135" s="167"/>
      <c r="H135" s="168"/>
      <c r="I135" s="167"/>
      <c r="J135" s="168"/>
      <c r="K135" s="167"/>
      <c r="L135" s="168"/>
      <c r="M135" s="170"/>
    </row>
    <row r="136" spans="1:13" ht="18" customHeight="1" x14ac:dyDescent="0.15">
      <c r="A136" s="1" t="s">
        <v>5</v>
      </c>
      <c r="B136" s="2" t="s">
        <v>222</v>
      </c>
      <c r="C136" s="3">
        <v>0</v>
      </c>
      <c r="D136" s="13" t="s">
        <v>190</v>
      </c>
      <c r="E136" s="3"/>
      <c r="F136" s="3"/>
      <c r="G136" s="3"/>
      <c r="H136" s="3"/>
      <c r="I136" s="3"/>
      <c r="J136" s="3"/>
      <c r="K136" s="3"/>
      <c r="L136" s="3"/>
      <c r="M136" s="4"/>
    </row>
    <row r="137" spans="1:13" ht="18" customHeight="1" x14ac:dyDescent="0.15">
      <c r="A137" s="1" t="s">
        <v>167</v>
      </c>
      <c r="B137" s="2" t="s">
        <v>222</v>
      </c>
      <c r="C137" s="3">
        <v>0</v>
      </c>
      <c r="D137" s="13" t="s">
        <v>190</v>
      </c>
      <c r="E137" s="3"/>
      <c r="F137" s="3"/>
      <c r="G137" s="3"/>
      <c r="H137" s="3"/>
      <c r="I137" s="3"/>
      <c r="J137" s="3"/>
      <c r="K137" s="3"/>
      <c r="L137" s="3"/>
      <c r="M137" s="4"/>
    </row>
    <row r="138" spans="1:13" ht="18" customHeight="1" x14ac:dyDescent="0.15">
      <c r="A138" s="1" t="s">
        <v>149</v>
      </c>
      <c r="B138" s="2" t="s">
        <v>44</v>
      </c>
      <c r="C138" s="3">
        <v>310</v>
      </c>
      <c r="D138" s="13" t="s">
        <v>232</v>
      </c>
      <c r="E138" s="3"/>
      <c r="F138" s="3"/>
      <c r="G138" s="3"/>
      <c r="H138" s="3"/>
      <c r="I138" s="3"/>
      <c r="J138" s="3"/>
      <c r="K138" s="3"/>
      <c r="L138" s="3"/>
      <c r="M138" s="4"/>
    </row>
    <row r="139" spans="1:13" ht="18" customHeight="1" x14ac:dyDescent="0.15">
      <c r="A139" s="1" t="s">
        <v>149</v>
      </c>
      <c r="B139" s="2" t="s">
        <v>137</v>
      </c>
      <c r="C139" s="3">
        <v>109</v>
      </c>
      <c r="D139" s="13" t="s">
        <v>232</v>
      </c>
      <c r="E139" s="3"/>
      <c r="F139" s="3"/>
      <c r="G139" s="3"/>
      <c r="H139" s="3"/>
      <c r="I139" s="3"/>
      <c r="J139" s="3"/>
      <c r="K139" s="3"/>
      <c r="L139" s="3"/>
      <c r="M139" s="4"/>
    </row>
    <row r="140" spans="1:13" ht="18" customHeight="1" x14ac:dyDescent="0.15">
      <c r="A140" s="1" t="s">
        <v>201</v>
      </c>
      <c r="B140" s="2" t="s">
        <v>222</v>
      </c>
      <c r="C140" s="3">
        <v>0</v>
      </c>
      <c r="D140" s="13" t="s">
        <v>190</v>
      </c>
      <c r="E140" s="3"/>
      <c r="F140" s="3"/>
      <c r="G140" s="3"/>
      <c r="H140" s="3"/>
      <c r="I140" s="3"/>
      <c r="J140" s="3"/>
      <c r="K140" s="3"/>
      <c r="L140" s="3"/>
      <c r="M140" s="4"/>
    </row>
    <row r="141" spans="1:13" ht="18" customHeight="1" x14ac:dyDescent="0.15">
      <c r="A141" s="1" t="s">
        <v>93</v>
      </c>
      <c r="B141" s="2" t="s">
        <v>44</v>
      </c>
      <c r="C141" s="3">
        <v>47</v>
      </c>
      <c r="D141" s="13" t="s">
        <v>242</v>
      </c>
      <c r="E141" s="3"/>
      <c r="F141" s="3"/>
      <c r="G141" s="3"/>
      <c r="H141" s="3"/>
      <c r="I141" s="3"/>
      <c r="J141" s="3"/>
      <c r="K141" s="3"/>
      <c r="L141" s="3"/>
      <c r="M141" s="4"/>
    </row>
    <row r="142" spans="1:13" ht="18" customHeight="1" x14ac:dyDescent="0.15">
      <c r="A142" s="1" t="s">
        <v>214</v>
      </c>
      <c r="B142" s="2" t="s">
        <v>44</v>
      </c>
      <c r="C142" s="3">
        <v>21</v>
      </c>
      <c r="D142" s="13" t="s">
        <v>242</v>
      </c>
      <c r="E142" s="3"/>
      <c r="F142" s="3"/>
      <c r="G142" s="3"/>
      <c r="H142" s="3"/>
      <c r="I142" s="3"/>
      <c r="J142" s="3"/>
      <c r="K142" s="3"/>
      <c r="L142" s="3"/>
      <c r="M142" s="4"/>
    </row>
    <row r="143" spans="1:13" ht="18" customHeight="1" x14ac:dyDescent="0.15">
      <c r="A143" s="1" t="s">
        <v>214</v>
      </c>
      <c r="B143" s="2" t="s">
        <v>137</v>
      </c>
      <c r="C143" s="3">
        <v>9</v>
      </c>
      <c r="D143" s="13" t="s">
        <v>242</v>
      </c>
      <c r="E143" s="3"/>
      <c r="F143" s="3"/>
      <c r="G143" s="3"/>
      <c r="H143" s="3"/>
      <c r="I143" s="3"/>
      <c r="J143" s="3"/>
      <c r="K143" s="3"/>
      <c r="L143" s="3"/>
      <c r="M143" s="4"/>
    </row>
    <row r="144" spans="1:13" ht="18" customHeight="1" x14ac:dyDescent="0.15">
      <c r="A144" s="1" t="s">
        <v>114</v>
      </c>
      <c r="B144" s="2" t="s">
        <v>216</v>
      </c>
      <c r="C144" s="3">
        <v>28</v>
      </c>
      <c r="D144" s="13" t="s">
        <v>242</v>
      </c>
      <c r="E144" s="3"/>
      <c r="F144" s="3"/>
      <c r="G144" s="3"/>
      <c r="H144" s="3"/>
      <c r="I144" s="3"/>
      <c r="J144" s="3"/>
      <c r="K144" s="3"/>
      <c r="L144" s="3"/>
      <c r="M144" s="4"/>
    </row>
    <row r="145" spans="1:13" ht="18" customHeight="1" x14ac:dyDescent="0.15">
      <c r="A145" s="1" t="s">
        <v>84</v>
      </c>
      <c r="B145" s="2" t="s">
        <v>143</v>
      </c>
      <c r="C145" s="3">
        <v>1</v>
      </c>
      <c r="D145" s="13" t="s">
        <v>239</v>
      </c>
      <c r="E145" s="3"/>
      <c r="F145" s="3"/>
      <c r="G145" s="3"/>
      <c r="H145" s="3"/>
      <c r="I145" s="3"/>
      <c r="J145" s="3"/>
      <c r="K145" s="3"/>
      <c r="L145" s="3"/>
      <c r="M145" s="4"/>
    </row>
    <row r="146" spans="1:13" ht="18" customHeight="1" x14ac:dyDescent="0.15">
      <c r="A146" s="1" t="s">
        <v>12</v>
      </c>
      <c r="B146" s="2" t="s">
        <v>222</v>
      </c>
      <c r="C146" s="3">
        <v>0</v>
      </c>
      <c r="D146" s="13" t="s">
        <v>190</v>
      </c>
      <c r="E146" s="3"/>
      <c r="F146" s="3"/>
      <c r="G146" s="3"/>
      <c r="H146" s="3"/>
      <c r="I146" s="3"/>
      <c r="J146" s="3"/>
      <c r="K146" s="3"/>
      <c r="L146" s="3"/>
      <c r="M146" s="4"/>
    </row>
    <row r="147" spans="1:13" ht="18" customHeight="1" x14ac:dyDescent="0.15">
      <c r="A147" s="1" t="s">
        <v>150</v>
      </c>
      <c r="B147" s="2" t="s">
        <v>191</v>
      </c>
      <c r="C147" s="3">
        <v>0</v>
      </c>
      <c r="D147" s="13" t="s">
        <v>190</v>
      </c>
      <c r="E147" s="3"/>
      <c r="F147" s="3"/>
      <c r="G147" s="3"/>
      <c r="H147" s="3"/>
      <c r="I147" s="3"/>
      <c r="J147" s="3"/>
      <c r="K147" s="3"/>
      <c r="L147" s="3"/>
      <c r="M147" s="4"/>
    </row>
    <row r="148" spans="1:13" ht="18" customHeight="1" x14ac:dyDescent="0.15">
      <c r="A148" s="1" t="s">
        <v>157</v>
      </c>
      <c r="B148" s="2" t="s">
        <v>81</v>
      </c>
      <c r="C148" s="3">
        <v>12</v>
      </c>
      <c r="D148" s="13" t="s">
        <v>242</v>
      </c>
      <c r="E148" s="3"/>
      <c r="F148" s="3"/>
      <c r="G148" s="3"/>
      <c r="H148" s="3"/>
      <c r="I148" s="3"/>
      <c r="J148" s="3"/>
      <c r="K148" s="3"/>
      <c r="L148" s="3"/>
      <c r="M148" s="4"/>
    </row>
    <row r="149" spans="1:13" ht="18" customHeight="1" x14ac:dyDescent="0.15">
      <c r="A149" s="1" t="s">
        <v>157</v>
      </c>
      <c r="B149" s="2" t="s">
        <v>42</v>
      </c>
      <c r="C149" s="3">
        <v>3</v>
      </c>
      <c r="D149" s="13" t="s">
        <v>242</v>
      </c>
      <c r="E149" s="3"/>
      <c r="F149" s="3"/>
      <c r="G149" s="3"/>
      <c r="H149" s="3"/>
      <c r="I149" s="3"/>
      <c r="J149" s="3"/>
      <c r="K149" s="3"/>
      <c r="L149" s="3"/>
      <c r="M149" s="4"/>
    </row>
    <row r="150" spans="1:13" ht="18" customHeight="1" x14ac:dyDescent="0.15">
      <c r="A150" s="1" t="s">
        <v>157</v>
      </c>
      <c r="B150" s="2" t="s">
        <v>133</v>
      </c>
      <c r="C150" s="3">
        <v>4</v>
      </c>
      <c r="D150" s="13" t="s">
        <v>242</v>
      </c>
      <c r="E150" s="3"/>
      <c r="F150" s="3"/>
      <c r="G150" s="3"/>
      <c r="H150" s="3"/>
      <c r="I150" s="3"/>
      <c r="J150" s="3"/>
      <c r="K150" s="3"/>
      <c r="L150" s="3"/>
      <c r="M150" s="4"/>
    </row>
    <row r="151" spans="1:13" ht="18" customHeight="1" x14ac:dyDescent="0.15">
      <c r="A151" s="1" t="s">
        <v>157</v>
      </c>
      <c r="B151" s="2" t="s">
        <v>58</v>
      </c>
      <c r="C151" s="3">
        <v>2</v>
      </c>
      <c r="D151" s="13" t="s">
        <v>242</v>
      </c>
      <c r="E151" s="3"/>
      <c r="F151" s="3"/>
      <c r="G151" s="3"/>
      <c r="H151" s="3"/>
      <c r="I151" s="3"/>
      <c r="J151" s="3"/>
      <c r="K151" s="3"/>
      <c r="L151" s="3"/>
      <c r="M151" s="4"/>
    </row>
    <row r="152" spans="1:13" ht="18" customHeight="1" x14ac:dyDescent="0.15">
      <c r="A152" s="1" t="s">
        <v>157</v>
      </c>
      <c r="B152" s="2" t="s">
        <v>205</v>
      </c>
      <c r="C152" s="3">
        <v>4</v>
      </c>
      <c r="D152" s="13" t="s">
        <v>242</v>
      </c>
      <c r="E152" s="3"/>
      <c r="F152" s="3"/>
      <c r="G152" s="3"/>
      <c r="H152" s="3"/>
      <c r="I152" s="3"/>
      <c r="J152" s="3"/>
      <c r="K152" s="3"/>
      <c r="L152" s="3"/>
      <c r="M152" s="4"/>
    </row>
    <row r="153" spans="1:13" ht="18" customHeight="1" x14ac:dyDescent="0.15">
      <c r="A153" s="1" t="s">
        <v>157</v>
      </c>
      <c r="B153" s="2" t="s">
        <v>113</v>
      </c>
      <c r="C153" s="3">
        <v>11</v>
      </c>
      <c r="D153" s="13" t="s">
        <v>242</v>
      </c>
      <c r="E153" s="3"/>
      <c r="F153" s="3"/>
      <c r="G153" s="3"/>
      <c r="H153" s="3"/>
      <c r="I153" s="3"/>
      <c r="J153" s="3"/>
      <c r="K153" s="3"/>
      <c r="L153" s="3"/>
      <c r="M153" s="4"/>
    </row>
    <row r="154" spans="1:13" ht="18" customHeight="1" x14ac:dyDescent="0.15">
      <c r="A154" s="1" t="s">
        <v>157</v>
      </c>
      <c r="B154" s="2" t="s">
        <v>210</v>
      </c>
      <c r="C154" s="3">
        <v>21</v>
      </c>
      <c r="D154" s="13" t="s">
        <v>242</v>
      </c>
      <c r="E154" s="3"/>
      <c r="F154" s="3"/>
      <c r="G154" s="3"/>
      <c r="H154" s="3"/>
      <c r="I154" s="3"/>
      <c r="J154" s="3"/>
      <c r="K154" s="3"/>
      <c r="L154" s="3"/>
      <c r="M154" s="4"/>
    </row>
    <row r="155" spans="1:13" ht="18" customHeight="1" x14ac:dyDescent="0.15">
      <c r="A155" s="1" t="s">
        <v>112</v>
      </c>
      <c r="B155" s="2" t="s">
        <v>90</v>
      </c>
      <c r="C155" s="3">
        <v>0</v>
      </c>
      <c r="D155" s="13" t="s">
        <v>190</v>
      </c>
      <c r="E155" s="3"/>
      <c r="F155" s="3"/>
      <c r="G155" s="3"/>
      <c r="H155" s="3"/>
      <c r="I155" s="3"/>
      <c r="J155" s="3"/>
      <c r="K155" s="3"/>
      <c r="L155" s="3"/>
      <c r="M155" s="4"/>
    </row>
    <row r="156" spans="1:13" ht="18" customHeight="1" x14ac:dyDescent="0.15">
      <c r="A156" s="1" t="s">
        <v>157</v>
      </c>
      <c r="B156" s="2" t="s">
        <v>140</v>
      </c>
      <c r="C156" s="3">
        <v>1</v>
      </c>
      <c r="D156" s="13" t="s">
        <v>242</v>
      </c>
      <c r="E156" s="3"/>
      <c r="F156" s="3"/>
      <c r="G156" s="3"/>
      <c r="H156" s="3"/>
      <c r="I156" s="3"/>
      <c r="J156" s="3"/>
      <c r="K156" s="3"/>
      <c r="L156" s="3"/>
      <c r="M156" s="4"/>
    </row>
    <row r="157" spans="1:13" ht="18" customHeight="1" x14ac:dyDescent="0.15">
      <c r="A157" s="1" t="s">
        <v>157</v>
      </c>
      <c r="B157" s="2" t="s">
        <v>135</v>
      </c>
      <c r="C157" s="3">
        <v>1</v>
      </c>
      <c r="D157" s="13" t="s">
        <v>242</v>
      </c>
      <c r="E157" s="3"/>
      <c r="F157" s="3"/>
      <c r="G157" s="3"/>
      <c r="H157" s="3"/>
      <c r="I157" s="3"/>
      <c r="J157" s="3"/>
      <c r="K157" s="3"/>
      <c r="L157" s="3"/>
      <c r="M157" s="4"/>
    </row>
    <row r="158" spans="1:13" ht="18" customHeight="1" x14ac:dyDescent="0.15">
      <c r="A158" s="1" t="s">
        <v>157</v>
      </c>
      <c r="B158" s="2" t="s">
        <v>188</v>
      </c>
      <c r="C158" s="3">
        <v>1</v>
      </c>
      <c r="D158" s="13" t="s">
        <v>242</v>
      </c>
      <c r="E158" s="3"/>
      <c r="F158" s="3"/>
      <c r="G158" s="3"/>
      <c r="H158" s="3"/>
      <c r="I158" s="3"/>
      <c r="J158" s="3"/>
      <c r="K158" s="3"/>
      <c r="L158" s="3"/>
      <c r="M158" s="4"/>
    </row>
    <row r="159" spans="1:13" ht="18" customHeight="1" x14ac:dyDescent="0.15">
      <c r="A159" s="1" t="s">
        <v>157</v>
      </c>
      <c r="B159" s="2" t="s">
        <v>139</v>
      </c>
      <c r="C159" s="3">
        <v>2</v>
      </c>
      <c r="D159" s="13" t="s">
        <v>242</v>
      </c>
      <c r="E159" s="3"/>
      <c r="F159" s="3"/>
      <c r="G159" s="3"/>
      <c r="H159" s="3"/>
      <c r="I159" s="3"/>
      <c r="J159" s="3"/>
      <c r="K159" s="3"/>
      <c r="L159" s="3"/>
      <c r="M159" s="4"/>
    </row>
    <row r="160" spans="1:13" ht="18" customHeight="1" x14ac:dyDescent="0.15">
      <c r="A160" s="1" t="s">
        <v>147</v>
      </c>
      <c r="B160" s="2" t="s">
        <v>165</v>
      </c>
      <c r="C160" s="3">
        <v>19</v>
      </c>
      <c r="D160" s="13" t="s">
        <v>242</v>
      </c>
      <c r="E160" s="3"/>
      <c r="F160" s="3"/>
      <c r="G160" s="3"/>
      <c r="H160" s="3"/>
      <c r="I160" s="3"/>
      <c r="J160" s="3"/>
      <c r="K160" s="3"/>
      <c r="L160" s="3"/>
      <c r="M160" s="4"/>
    </row>
    <row r="161" spans="1:13" ht="18" customHeight="1" x14ac:dyDescent="0.15">
      <c r="A161" s="1" t="s">
        <v>18</v>
      </c>
      <c r="B161" s="2" t="s">
        <v>143</v>
      </c>
      <c r="C161" s="3">
        <v>1</v>
      </c>
      <c r="D161" s="13" t="s">
        <v>239</v>
      </c>
      <c r="E161" s="3"/>
      <c r="F161" s="3"/>
      <c r="G161" s="3"/>
      <c r="H161" s="3"/>
      <c r="I161" s="3"/>
      <c r="J161" s="3"/>
      <c r="K161" s="3"/>
      <c r="L161" s="3"/>
      <c r="M161" s="4"/>
    </row>
    <row r="162" spans="1:13" ht="18" customHeight="1" x14ac:dyDescent="0.15">
      <c r="A162" s="1" t="s">
        <v>70</v>
      </c>
      <c r="B162" s="2" t="s">
        <v>222</v>
      </c>
      <c r="C162" s="3">
        <v>0</v>
      </c>
      <c r="D162" s="13" t="s">
        <v>190</v>
      </c>
      <c r="E162" s="3"/>
      <c r="F162" s="3"/>
      <c r="G162" s="3"/>
      <c r="H162" s="3"/>
      <c r="I162" s="3"/>
      <c r="J162" s="3"/>
      <c r="K162" s="3"/>
      <c r="L162" s="3"/>
      <c r="M162" s="4"/>
    </row>
    <row r="163" spans="1:13" ht="18" customHeight="1" x14ac:dyDescent="0.15">
      <c r="A163" s="1" t="s">
        <v>170</v>
      </c>
      <c r="B163" s="2" t="s">
        <v>80</v>
      </c>
      <c r="C163" s="3">
        <v>139</v>
      </c>
      <c r="D163" s="13" t="s">
        <v>242</v>
      </c>
      <c r="E163" s="3"/>
      <c r="F163" s="3"/>
      <c r="G163" s="3"/>
      <c r="H163" s="3"/>
      <c r="I163" s="3"/>
      <c r="J163" s="3"/>
      <c r="K163" s="3"/>
      <c r="L163" s="3"/>
      <c r="M163" s="4"/>
    </row>
    <row r="164" spans="1:13" ht="18" customHeight="1" x14ac:dyDescent="0.15">
      <c r="A164" s="1" t="s">
        <v>208</v>
      </c>
      <c r="B164" s="2" t="s">
        <v>143</v>
      </c>
      <c r="C164" s="3">
        <v>1</v>
      </c>
      <c r="D164" s="13" t="s">
        <v>239</v>
      </c>
      <c r="E164" s="3"/>
      <c r="F164" s="3"/>
      <c r="G164" s="3"/>
      <c r="H164" s="3"/>
      <c r="I164" s="3"/>
      <c r="J164" s="3"/>
      <c r="K164" s="3"/>
      <c r="L164" s="3"/>
      <c r="M164" s="4"/>
    </row>
    <row r="165" spans="1:13" ht="18" customHeight="1" x14ac:dyDescent="0.15">
      <c r="A165" s="1" t="s">
        <v>124</v>
      </c>
      <c r="B165" s="2" t="s">
        <v>222</v>
      </c>
      <c r="C165" s="3">
        <v>0</v>
      </c>
      <c r="D165" s="13" t="s">
        <v>190</v>
      </c>
      <c r="E165" s="3"/>
      <c r="F165" s="3"/>
      <c r="G165" s="3"/>
      <c r="H165" s="3"/>
      <c r="I165" s="3"/>
      <c r="J165" s="3"/>
      <c r="K165" s="3"/>
      <c r="L165" s="3"/>
      <c r="M165" s="4"/>
    </row>
    <row r="166" spans="1:13" ht="18" customHeight="1" x14ac:dyDescent="0.15">
      <c r="A166" s="1" t="s">
        <v>47</v>
      </c>
      <c r="B166" s="2" t="s">
        <v>78</v>
      </c>
      <c r="C166" s="3">
        <v>7231</v>
      </c>
      <c r="D166" s="13" t="s">
        <v>240</v>
      </c>
      <c r="E166" s="3"/>
      <c r="F166" s="3"/>
      <c r="G166" s="3"/>
      <c r="H166" s="3"/>
      <c r="I166" s="3"/>
      <c r="J166" s="3"/>
      <c r="K166" s="3"/>
      <c r="L166" s="3"/>
      <c r="M166" s="4"/>
    </row>
    <row r="167" spans="1:13" ht="18" customHeight="1" x14ac:dyDescent="0.15">
      <c r="A167" s="1" t="s">
        <v>208</v>
      </c>
      <c r="B167" s="2" t="s">
        <v>143</v>
      </c>
      <c r="C167" s="3">
        <v>1</v>
      </c>
      <c r="D167" s="13" t="s">
        <v>239</v>
      </c>
      <c r="E167" s="3"/>
      <c r="F167" s="3"/>
      <c r="G167" s="3"/>
      <c r="H167" s="3"/>
      <c r="I167" s="3"/>
      <c r="J167" s="3"/>
      <c r="K167" s="3"/>
      <c r="L167" s="3"/>
      <c r="M167" s="4"/>
    </row>
    <row r="168" spans="1:13" ht="18" customHeight="1" x14ac:dyDescent="0.15">
      <c r="A168" s="1" t="s">
        <v>222</v>
      </c>
      <c r="B168" s="2" t="s">
        <v>222</v>
      </c>
      <c r="C168" s="3">
        <v>0</v>
      </c>
      <c r="D168" s="13" t="s">
        <v>190</v>
      </c>
      <c r="E168" s="3">
        <v>0</v>
      </c>
      <c r="F168" s="3">
        <v>0</v>
      </c>
      <c r="G168" s="3">
        <v>0</v>
      </c>
      <c r="H168" s="3">
        <v>0</v>
      </c>
      <c r="I168" s="3">
        <v>0</v>
      </c>
      <c r="J168" s="3">
        <v>0</v>
      </c>
      <c r="K168" s="3">
        <v>0</v>
      </c>
      <c r="L168" s="3">
        <v>0</v>
      </c>
      <c r="M168" s="4" t="s">
        <v>222</v>
      </c>
    </row>
    <row r="169" spans="1:13" ht="18" customHeight="1" x14ac:dyDescent="0.15">
      <c r="A169" s="5"/>
      <c r="B169" s="6"/>
      <c r="C169" s="6"/>
      <c r="D169" s="14"/>
      <c r="E169" s="6"/>
      <c r="F169" s="6"/>
      <c r="G169" s="6"/>
      <c r="H169" s="6"/>
      <c r="I169" s="6"/>
      <c r="J169" s="6"/>
      <c r="K169" s="6"/>
      <c r="L169" s="6"/>
      <c r="M169" s="7"/>
    </row>
  </sheetData>
  <mergeCells count="10">
    <mergeCell ref="A1:M1"/>
    <mergeCell ref="I2:J2"/>
    <mergeCell ref="K2:L2"/>
    <mergeCell ref="M2:M3"/>
    <mergeCell ref="A2:A3"/>
    <mergeCell ref="B2:B3"/>
    <mergeCell ref="C2:C3"/>
    <mergeCell ref="D2:D3"/>
    <mergeCell ref="E2:F2"/>
    <mergeCell ref="G2:H2"/>
  </mergeCells>
  <phoneticPr fontId="5" type="noConversion"/>
  <printOptions horizontalCentered="1"/>
  <pageMargins left="0.47244094488188981" right="0.31496062992125984" top="0.59055118110236227" bottom="0.39370078740157483" header="0.39370078740157483" footer="0.39370078740157483"/>
  <pageSetup paperSize="9" orientation="landscape" r:id="rId1"/>
  <headerFooter alignWithMargins="0">
    <oddHeader>&amp;RPage : &amp;P/&amp;N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2</vt:i4>
      </vt:variant>
    </vt:vector>
  </HeadingPairs>
  <TitlesOfParts>
    <vt:vector size="5" baseType="lpstr">
      <vt:lpstr>갑지</vt:lpstr>
      <vt:lpstr>원가계산 (토목)</vt:lpstr>
      <vt:lpstr>내역서</vt:lpstr>
      <vt:lpstr>갑지!Print_Area</vt:lpstr>
      <vt:lpstr>'원가계산 (토목)'!Print_Area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2026-09-15T07:55:08Z</cp:lastPrinted>
  <dcterms:created xsi:type="dcterms:W3CDTF">2026-09-15T09:01:16Z</dcterms:created>
  <dcterms:modified xsi:type="dcterms:W3CDTF">2026-09-21T05:45:01Z</dcterms:modified>
</cp:coreProperties>
</file>