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backupFile="1" codeName="ThisWorkbook" defaultThemeVersion="124226"/>
  <mc:AlternateContent xmlns:mc="http://schemas.openxmlformats.org/markup-compatibility/2006">
    <mc:Choice Requires="x15">
      <x15ac:absPath xmlns:x15ac="http://schemas.microsoft.com/office/spreadsheetml/2010/11/ac" url="Z:\2. 실시계획인가+공사완료\1. 도로\1-14. ★잔다리~영종역 입구간 도로개설공사(중2-853)\8. 관리계획(경미)+실시계획(2026. 8.)\3. 주민의견 청취 및 공고열람\"/>
    </mc:Choice>
  </mc:AlternateContent>
  <xr:revisionPtr revIDLastSave="0" documentId="8_{17A40230-5E94-400B-ADE9-6F5A344CCEF3}" xr6:coauthVersionLast="47" xr6:coauthVersionMax="47" xr10:uidLastSave="{00000000-0000-0000-0000-000000000000}"/>
  <bookViews>
    <workbookView xWindow="28680" yWindow="-120" windowWidth="29040" windowHeight="15720" tabRatio="746" activeTab="1" xr2:uid="{00000000-000D-0000-FFFF-FFFF00000000}"/>
  </bookViews>
  <sheets>
    <sheet name="집계표" sheetId="27" r:id="rId1"/>
    <sheet name="편입용지조서" sheetId="26" r:id="rId2"/>
  </sheets>
  <externalReferences>
    <externalReference r:id="rId3"/>
    <externalReference r:id="rId4"/>
    <externalReference r:id="rId5"/>
  </externalReferences>
  <definedNames>
    <definedName name="_xlnm._FilterDatabase" localSheetId="1" hidden="1">편입용지조서!$A$4:$N$278</definedName>
    <definedName name="_xlnm.Print_Area" localSheetId="0">집계표!$A$1:$O$27</definedName>
    <definedName name="_xlnm.Print_Area" localSheetId="1">편입용지조서!$A$1:$M$283</definedName>
    <definedName name="_xlnm.Print_Area">#REF!</definedName>
    <definedName name="_xlnm.Print_Titles" localSheetId="1">편입용지조서!$1:$4</definedName>
    <definedName name="_xlnm.Print_Titles">[1]Sheet1!$A$1:$IV$4</definedName>
    <definedName name="수량" localSheetId="0">#REF!</definedName>
    <definedName name="수량">#REF!</definedName>
    <definedName name="ㅜ16" localSheetId="0">'[2]몰탈 자재 집계표'!#REF!</definedName>
    <definedName name="ㅜ16">'[3]몰탈 자재 집계표'!#REF!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V252" i="26" l="1"/>
  <c r="V30" i="26"/>
  <c r="V19" i="26"/>
  <c r="V18" i="26"/>
  <c r="V17" i="26"/>
  <c r="V16" i="26"/>
  <c r="V9" i="26"/>
  <c r="V8" i="26"/>
  <c r="V37" i="26"/>
  <c r="V36" i="26"/>
  <c r="V6" i="26"/>
  <c r="V5" i="26"/>
  <c r="G287" i="26"/>
  <c r="B287" i="26"/>
  <c r="P253" i="26" l="1"/>
  <c r="P252" i="26"/>
  <c r="Q31" i="26"/>
  <c r="Q30" i="26"/>
  <c r="Q19" i="26" l="1"/>
  <c r="P19" i="26"/>
  <c r="O16" i="26"/>
  <c r="O8" i="26"/>
  <c r="O9" i="26"/>
  <c r="O37" i="26"/>
  <c r="O36" i="26"/>
  <c r="O6" i="26"/>
  <c r="P5" i="26"/>
  <c r="O17" i="26" l="1"/>
  <c r="O31" i="26"/>
  <c r="P18" i="26"/>
  <c r="Q18" i="26"/>
  <c r="O30" i="26"/>
  <c r="B285" i="26" l="1"/>
  <c r="B286" i="26"/>
  <c r="B288" i="26" s="1"/>
  <c r="G286" i="26" l="1"/>
  <c r="G288" i="26" s="1"/>
  <c r="G285" i="26"/>
  <c r="N6" i="27" l="1"/>
  <c r="L6" i="27"/>
  <c r="K6" i="27"/>
  <c r="I6" i="27"/>
  <c r="H6" i="27"/>
  <c r="S5" i="27" s="1"/>
  <c r="F6" i="27"/>
  <c r="N5" i="27"/>
  <c r="L5" i="27"/>
  <c r="K5" i="27"/>
  <c r="I5" i="27"/>
  <c r="H5" i="27"/>
  <c r="Q5" i="27" s="1"/>
  <c r="F5" i="27"/>
  <c r="E26" i="27"/>
  <c r="C26" i="27"/>
  <c r="E24" i="27"/>
  <c r="C24" i="27"/>
  <c r="E22" i="27"/>
  <c r="C22" i="27"/>
  <c r="E20" i="27"/>
  <c r="C20" i="27"/>
  <c r="E18" i="27"/>
  <c r="C18" i="27"/>
  <c r="E16" i="27"/>
  <c r="C16" i="27"/>
  <c r="E14" i="27"/>
  <c r="C14" i="27"/>
  <c r="E12" i="27"/>
  <c r="C12" i="27"/>
  <c r="E10" i="27"/>
  <c r="C10" i="27"/>
  <c r="E8" i="27"/>
  <c r="C8" i="27"/>
  <c r="C6" i="27" l="1"/>
  <c r="E6" i="27"/>
  <c r="E17" i="27"/>
  <c r="E19" i="27"/>
  <c r="C15" i="27"/>
  <c r="C21" i="27"/>
  <c r="E7" i="27"/>
  <c r="C9" i="27"/>
  <c r="C13" i="27"/>
  <c r="C23" i="27"/>
  <c r="C25" i="27"/>
  <c r="E11" i="27"/>
  <c r="C11" i="27"/>
  <c r="C7" i="27"/>
  <c r="E23" i="27"/>
  <c r="E15" i="27"/>
  <c r="E25" i="27"/>
  <c r="E21" i="27"/>
  <c r="E13" i="27"/>
  <c r="E9" i="27"/>
  <c r="C17" i="27"/>
  <c r="C19" i="27"/>
  <c r="C5" i="27" l="1"/>
  <c r="E5" i="27"/>
  <c r="S6" i="27" s="1"/>
  <c r="Q6" i="27" l="1"/>
</calcChain>
</file>

<file path=xl/sharedStrings.xml><?xml version="1.0" encoding="utf-8"?>
<sst xmlns="http://schemas.openxmlformats.org/spreadsheetml/2006/main" count="1830" uniqueCount="228">
  <si>
    <t>계</t>
  </si>
  <si>
    <t>/</t>
  </si>
  <si>
    <t>전</t>
  </si>
  <si>
    <t>답</t>
  </si>
  <si>
    <r>
      <t>m</t>
    </r>
    <r>
      <rPr>
        <vertAlign val="superscript"/>
        <sz val="9"/>
        <rFont val="굴림체"/>
        <family val="3"/>
        <charset val="129"/>
      </rPr>
      <t>2</t>
    </r>
    <phoneticPr fontId="8" type="noConversion"/>
  </si>
  <si>
    <t>일련       번호</t>
    <phoneticPr fontId="8" type="noConversion"/>
  </si>
  <si>
    <t>지번</t>
    <phoneticPr fontId="8" type="noConversion"/>
  </si>
  <si>
    <t>지목</t>
    <phoneticPr fontId="8" type="noConversion"/>
  </si>
  <si>
    <t>지  적</t>
    <phoneticPr fontId="8" type="noConversion"/>
  </si>
  <si>
    <t>편  입</t>
    <phoneticPr fontId="8" type="noConversion"/>
  </si>
  <si>
    <t>소 유 자</t>
    <phoneticPr fontId="8" type="noConversion"/>
  </si>
  <si>
    <t>소유권이외의 권리</t>
    <phoneticPr fontId="8" type="noConversion"/>
  </si>
  <si>
    <t>비고</t>
    <phoneticPr fontId="8" type="noConversion"/>
  </si>
  <si>
    <r>
      <t>m</t>
    </r>
    <r>
      <rPr>
        <vertAlign val="superscript"/>
        <sz val="9"/>
        <rFont val="굴림체"/>
        <family val="3"/>
        <charset val="129"/>
      </rPr>
      <t>2</t>
    </r>
    <phoneticPr fontId="8" type="noConversion"/>
  </si>
  <si>
    <t>성  명</t>
    <phoneticPr fontId="8" type="noConversion"/>
  </si>
  <si>
    <t>주  소</t>
    <phoneticPr fontId="8" type="noConversion"/>
  </si>
  <si>
    <t>주  소</t>
    <phoneticPr fontId="8" type="noConversion"/>
  </si>
  <si>
    <t>권리종류</t>
    <phoneticPr fontId="8" type="noConversion"/>
  </si>
  <si>
    <t>전</t>
    <phoneticPr fontId="8" type="noConversion"/>
  </si>
  <si>
    <t>도</t>
    <phoneticPr fontId="8" type="noConversion"/>
  </si>
  <si>
    <t>공</t>
    <phoneticPr fontId="8" type="noConversion"/>
  </si>
  <si>
    <t>편 입 용 지 조 서</t>
    <phoneticPr fontId="8" type="noConversion"/>
  </si>
  <si>
    <t>대</t>
    <phoneticPr fontId="8" type="noConversion"/>
  </si>
  <si>
    <t>동</t>
    <phoneticPr fontId="8" type="noConversion"/>
  </si>
  <si>
    <t>임</t>
    <phoneticPr fontId="8" type="noConversion"/>
  </si>
  <si>
    <t>운남</t>
    <phoneticPr fontId="8" type="noConversion"/>
  </si>
  <si>
    <t>운북</t>
    <phoneticPr fontId="8" type="noConversion"/>
  </si>
  <si>
    <t>산83-2</t>
    <phoneticPr fontId="8" type="noConversion"/>
  </si>
  <si>
    <t>613-6</t>
    <phoneticPr fontId="8" type="noConversion"/>
  </si>
  <si>
    <t>614-2</t>
    <phoneticPr fontId="8" type="noConversion"/>
  </si>
  <si>
    <t>장</t>
    <phoneticPr fontId="8" type="noConversion"/>
  </si>
  <si>
    <t>구</t>
    <phoneticPr fontId="8" type="noConversion"/>
  </si>
  <si>
    <t>제</t>
    <phoneticPr fontId="8" type="noConversion"/>
  </si>
  <si>
    <t>답</t>
    <phoneticPr fontId="8" type="noConversion"/>
  </si>
  <si>
    <t>62-5</t>
    <phoneticPr fontId="8" type="noConversion"/>
  </si>
  <si>
    <t>64-9</t>
    <phoneticPr fontId="8" type="noConversion"/>
  </si>
  <si>
    <t>61-1</t>
    <phoneticPr fontId="8" type="noConversion"/>
  </si>
  <si>
    <t>64-11</t>
    <phoneticPr fontId="8" type="noConversion"/>
  </si>
  <si>
    <t>60-1</t>
    <phoneticPr fontId="8" type="noConversion"/>
  </si>
  <si>
    <t>66-1</t>
    <phoneticPr fontId="8" type="noConversion"/>
  </si>
  <si>
    <t>68-13</t>
    <phoneticPr fontId="8" type="noConversion"/>
  </si>
  <si>
    <t>68-11</t>
    <phoneticPr fontId="8" type="noConversion"/>
  </si>
  <si>
    <t>59-7</t>
    <phoneticPr fontId="8" type="noConversion"/>
  </si>
  <si>
    <t>68-3</t>
    <phoneticPr fontId="8" type="noConversion"/>
  </si>
  <si>
    <t>59-1</t>
    <phoneticPr fontId="8" type="noConversion"/>
  </si>
  <si>
    <t>58-4</t>
    <phoneticPr fontId="8" type="noConversion"/>
  </si>
  <si>
    <t>68-14</t>
    <phoneticPr fontId="8" type="noConversion"/>
  </si>
  <si>
    <t>68-2</t>
    <phoneticPr fontId="8" type="noConversion"/>
  </si>
  <si>
    <t>70-17</t>
    <phoneticPr fontId="8" type="noConversion"/>
  </si>
  <si>
    <t>70-3</t>
    <phoneticPr fontId="8" type="noConversion"/>
  </si>
  <si>
    <t>116-11</t>
    <phoneticPr fontId="8" type="noConversion"/>
  </si>
  <si>
    <t>126-4</t>
    <phoneticPr fontId="8" type="noConversion"/>
  </si>
  <si>
    <t>126-1</t>
    <phoneticPr fontId="8" type="noConversion"/>
  </si>
  <si>
    <t>109-5</t>
    <phoneticPr fontId="8" type="noConversion"/>
  </si>
  <si>
    <t>123-27</t>
    <phoneticPr fontId="8" type="noConversion"/>
  </si>
  <si>
    <t>108-5</t>
    <phoneticPr fontId="8" type="noConversion"/>
  </si>
  <si>
    <t>123-24</t>
    <phoneticPr fontId="8" type="noConversion"/>
  </si>
  <si>
    <t>123-22</t>
    <phoneticPr fontId="8" type="noConversion"/>
  </si>
  <si>
    <t>127-11</t>
    <phoneticPr fontId="8" type="noConversion"/>
  </si>
  <si>
    <t>106-2</t>
    <phoneticPr fontId="8" type="noConversion"/>
  </si>
  <si>
    <t>107-2</t>
    <phoneticPr fontId="8" type="noConversion"/>
  </si>
  <si>
    <t>128-1</t>
    <phoneticPr fontId="8" type="noConversion"/>
  </si>
  <si>
    <t>127-15</t>
    <phoneticPr fontId="8" type="noConversion"/>
  </si>
  <si>
    <t>103-3</t>
    <phoneticPr fontId="8" type="noConversion"/>
  </si>
  <si>
    <t>105-2</t>
    <phoneticPr fontId="8" type="noConversion"/>
  </si>
  <si>
    <t>105-3</t>
    <phoneticPr fontId="8" type="noConversion"/>
  </si>
  <si>
    <t>94-32</t>
    <phoneticPr fontId="8" type="noConversion"/>
  </si>
  <si>
    <t>94-28</t>
    <phoneticPr fontId="8" type="noConversion"/>
  </si>
  <si>
    <t>94-27</t>
    <phoneticPr fontId="8" type="noConversion"/>
  </si>
  <si>
    <t>산161-6</t>
    <phoneticPr fontId="8" type="noConversion"/>
  </si>
  <si>
    <t>94-33</t>
    <phoneticPr fontId="8" type="noConversion"/>
  </si>
  <si>
    <t>국</t>
    <phoneticPr fontId="8" type="noConversion"/>
  </si>
  <si>
    <t>농림축산식품부</t>
    <phoneticPr fontId="8" type="noConversion"/>
  </si>
  <si>
    <t>인천광역시</t>
    <phoneticPr fontId="8" type="noConversion"/>
  </si>
  <si>
    <t>33-94</t>
    <phoneticPr fontId="8" type="noConversion"/>
  </si>
  <si>
    <t>60-6</t>
    <phoneticPr fontId="8" type="noConversion"/>
  </si>
  <si>
    <t>123-32</t>
    <phoneticPr fontId="8" type="noConversion"/>
  </si>
  <si>
    <t>구분</t>
    <phoneticPr fontId="8" type="noConversion"/>
  </si>
  <si>
    <t>변경</t>
    <phoneticPr fontId="8" type="noConversion"/>
  </si>
  <si>
    <t>612-27</t>
    <phoneticPr fontId="8" type="noConversion"/>
  </si>
  <si>
    <t>산86-10</t>
    <phoneticPr fontId="8" type="noConversion"/>
  </si>
  <si>
    <t>613-14</t>
    <phoneticPr fontId="8" type="noConversion"/>
  </si>
  <si>
    <t>613-15</t>
    <phoneticPr fontId="8" type="noConversion"/>
  </si>
  <si>
    <t>614-4</t>
    <phoneticPr fontId="8" type="noConversion"/>
  </si>
  <si>
    <t>614-3</t>
    <phoneticPr fontId="8" type="noConversion"/>
  </si>
  <si>
    <t>1486-1</t>
    <phoneticPr fontId="8" type="noConversion"/>
  </si>
  <si>
    <t>615-2</t>
    <phoneticPr fontId="8" type="noConversion"/>
  </si>
  <si>
    <t>1471-3</t>
    <phoneticPr fontId="8" type="noConversion"/>
  </si>
  <si>
    <t>1471-4</t>
    <phoneticPr fontId="8" type="noConversion"/>
  </si>
  <si>
    <t>1491-1</t>
    <phoneticPr fontId="8" type="noConversion"/>
  </si>
  <si>
    <t>33-152</t>
    <phoneticPr fontId="8" type="noConversion"/>
  </si>
  <si>
    <t>33-153</t>
    <phoneticPr fontId="8" type="noConversion"/>
  </si>
  <si>
    <t>33-155</t>
    <phoneticPr fontId="8" type="noConversion"/>
  </si>
  <si>
    <t>33-156</t>
    <phoneticPr fontId="8" type="noConversion"/>
  </si>
  <si>
    <t>62-33</t>
    <phoneticPr fontId="8" type="noConversion"/>
  </si>
  <si>
    <t>62-32</t>
    <phoneticPr fontId="8" type="noConversion"/>
  </si>
  <si>
    <t>운북</t>
    <phoneticPr fontId="8" type="noConversion"/>
  </si>
  <si>
    <t>산305-1</t>
    <phoneticPr fontId="8" type="noConversion"/>
  </si>
  <si>
    <t>구</t>
    <phoneticPr fontId="8" type="noConversion"/>
  </si>
  <si>
    <t>국</t>
    <phoneticPr fontId="8" type="noConversion"/>
  </si>
  <si>
    <t>국토교통부</t>
    <phoneticPr fontId="8" type="noConversion"/>
  </si>
  <si>
    <t>64-12</t>
    <phoneticPr fontId="8" type="noConversion"/>
  </si>
  <si>
    <t>61-2</t>
    <phoneticPr fontId="8" type="noConversion"/>
  </si>
  <si>
    <t>64-13</t>
    <phoneticPr fontId="8" type="noConversion"/>
  </si>
  <si>
    <t>60-7</t>
    <phoneticPr fontId="8" type="noConversion"/>
  </si>
  <si>
    <t>64-14</t>
    <phoneticPr fontId="8" type="noConversion"/>
  </si>
  <si>
    <t>65-1</t>
    <phoneticPr fontId="8" type="noConversion"/>
  </si>
  <si>
    <t>66-2</t>
    <phoneticPr fontId="8" type="noConversion"/>
  </si>
  <si>
    <t>60-8</t>
    <phoneticPr fontId="8" type="noConversion"/>
  </si>
  <si>
    <t>68-21</t>
    <phoneticPr fontId="8" type="noConversion"/>
  </si>
  <si>
    <t>59-8</t>
    <phoneticPr fontId="8" type="noConversion"/>
  </si>
  <si>
    <t>59-10</t>
    <phoneticPr fontId="8" type="noConversion"/>
  </si>
  <si>
    <t>대</t>
    <phoneticPr fontId="8" type="noConversion"/>
  </si>
  <si>
    <t>68-20</t>
    <phoneticPr fontId="8" type="noConversion"/>
  </si>
  <si>
    <t>68-19</t>
    <phoneticPr fontId="8" type="noConversion"/>
  </si>
  <si>
    <t>68-18</t>
    <phoneticPr fontId="8" type="noConversion"/>
  </si>
  <si>
    <t>59-9</t>
    <phoneticPr fontId="8" type="noConversion"/>
  </si>
  <si>
    <t>68-16</t>
    <phoneticPr fontId="8" type="noConversion"/>
  </si>
  <si>
    <t>68-15</t>
    <phoneticPr fontId="8" type="noConversion"/>
  </si>
  <si>
    <t>58-5</t>
    <phoneticPr fontId="8" type="noConversion"/>
  </si>
  <si>
    <t>70-21</t>
    <phoneticPr fontId="8" type="noConversion"/>
  </si>
  <si>
    <t>70-22</t>
    <phoneticPr fontId="8" type="noConversion"/>
  </si>
  <si>
    <t>116-12</t>
    <phoneticPr fontId="8" type="noConversion"/>
  </si>
  <si>
    <t>115-3</t>
    <phoneticPr fontId="8" type="noConversion"/>
  </si>
  <si>
    <t>115-4</t>
    <phoneticPr fontId="8" type="noConversion"/>
  </si>
  <si>
    <t>115-5</t>
    <phoneticPr fontId="8" type="noConversion"/>
  </si>
  <si>
    <t>126-11</t>
    <phoneticPr fontId="8" type="noConversion"/>
  </si>
  <si>
    <t>114-5</t>
    <phoneticPr fontId="8" type="noConversion"/>
  </si>
  <si>
    <t>114-4</t>
    <phoneticPr fontId="8" type="noConversion"/>
  </si>
  <si>
    <t>126-9</t>
    <phoneticPr fontId="8" type="noConversion"/>
  </si>
  <si>
    <t>126-10</t>
    <phoneticPr fontId="8" type="noConversion"/>
  </si>
  <si>
    <t>108-23</t>
    <phoneticPr fontId="8" type="noConversion"/>
  </si>
  <si>
    <t>126-12</t>
    <phoneticPr fontId="8" type="noConversion"/>
  </si>
  <si>
    <t>108-18</t>
    <phoneticPr fontId="8" type="noConversion"/>
  </si>
  <si>
    <t>108-22</t>
    <phoneticPr fontId="8" type="noConversion"/>
  </si>
  <si>
    <t>108-19</t>
    <phoneticPr fontId="8" type="noConversion"/>
  </si>
  <si>
    <t>123-36</t>
    <phoneticPr fontId="8" type="noConversion"/>
  </si>
  <si>
    <t>123-35</t>
    <phoneticPr fontId="8" type="noConversion"/>
  </si>
  <si>
    <t>123-26</t>
    <phoneticPr fontId="8" type="noConversion"/>
  </si>
  <si>
    <t>답</t>
    <phoneticPr fontId="8" type="noConversion"/>
  </si>
  <si>
    <t>123-34</t>
    <phoneticPr fontId="8" type="noConversion"/>
  </si>
  <si>
    <t>123-37</t>
    <phoneticPr fontId="8" type="noConversion"/>
  </si>
  <si>
    <t>108-20</t>
    <phoneticPr fontId="8" type="noConversion"/>
  </si>
  <si>
    <t>123-33</t>
    <phoneticPr fontId="8" type="noConversion"/>
  </si>
  <si>
    <t>107-3</t>
    <phoneticPr fontId="8" type="noConversion"/>
  </si>
  <si>
    <t>100-4</t>
    <phoneticPr fontId="8" type="noConversion"/>
  </si>
  <si>
    <t>운북</t>
    <phoneticPr fontId="8" type="noConversion"/>
  </si>
  <si>
    <t>127-16</t>
    <phoneticPr fontId="8" type="noConversion"/>
  </si>
  <si>
    <t>도</t>
    <phoneticPr fontId="8" type="noConversion"/>
  </si>
  <si>
    <t>127-19</t>
    <phoneticPr fontId="8" type="noConversion"/>
  </si>
  <si>
    <t>103-5</t>
    <phoneticPr fontId="8" type="noConversion"/>
  </si>
  <si>
    <t>127-22</t>
    <phoneticPr fontId="8" type="noConversion"/>
  </si>
  <si>
    <t>127-21</t>
    <phoneticPr fontId="8" type="noConversion"/>
  </si>
  <si>
    <t>127-23</t>
    <phoneticPr fontId="8" type="noConversion"/>
  </si>
  <si>
    <t>129-12</t>
    <phoneticPr fontId="8" type="noConversion"/>
  </si>
  <si>
    <t>105-4</t>
    <phoneticPr fontId="8" type="noConversion"/>
  </si>
  <si>
    <t>129-11</t>
    <phoneticPr fontId="8" type="noConversion"/>
  </si>
  <si>
    <t>129-10</t>
    <phoneticPr fontId="8" type="noConversion"/>
  </si>
  <si>
    <t>463-8</t>
    <phoneticPr fontId="8" type="noConversion"/>
  </si>
  <si>
    <t>104-1</t>
    <phoneticPr fontId="8" type="noConversion"/>
  </si>
  <si>
    <t>운북</t>
    <phoneticPr fontId="8" type="noConversion"/>
  </si>
  <si>
    <t>전</t>
    <phoneticPr fontId="8" type="noConversion"/>
  </si>
  <si>
    <t>94-41</t>
    <phoneticPr fontId="8" type="noConversion"/>
  </si>
  <si>
    <t>대</t>
    <phoneticPr fontId="8" type="noConversion"/>
  </si>
  <si>
    <t>94-38</t>
    <phoneticPr fontId="8" type="noConversion"/>
  </si>
  <si>
    <t>94-37</t>
    <phoneticPr fontId="8" type="noConversion"/>
  </si>
  <si>
    <t>도</t>
    <phoneticPr fontId="8" type="noConversion"/>
  </si>
  <si>
    <t>공</t>
    <phoneticPr fontId="8" type="noConversion"/>
  </si>
  <si>
    <t>인천광역시</t>
    <phoneticPr fontId="8" type="noConversion"/>
  </si>
  <si>
    <t>94-40</t>
    <phoneticPr fontId="8" type="noConversion"/>
  </si>
  <si>
    <t>94-36</t>
    <phoneticPr fontId="8" type="noConversion"/>
  </si>
  <si>
    <t>전</t>
    <phoneticPr fontId="8" type="noConversion"/>
  </si>
  <si>
    <t>산161-7</t>
    <phoneticPr fontId="8" type="noConversion"/>
  </si>
  <si>
    <t>132-86</t>
    <phoneticPr fontId="8" type="noConversion"/>
  </si>
  <si>
    <t>132-85</t>
    <phoneticPr fontId="8" type="noConversion"/>
  </si>
  <si>
    <t>132-82</t>
    <phoneticPr fontId="8" type="noConversion"/>
  </si>
  <si>
    <t>132-84</t>
    <phoneticPr fontId="8" type="noConversion"/>
  </si>
  <si>
    <t>127-20</t>
    <phoneticPr fontId="8" type="noConversion"/>
  </si>
  <si>
    <t>산87-7</t>
    <phoneticPr fontId="8" type="noConversion"/>
  </si>
  <si>
    <t>33-154</t>
    <phoneticPr fontId="8" type="noConversion"/>
  </si>
  <si>
    <t>구</t>
    <phoneticPr fontId="8" type="noConversion"/>
  </si>
  <si>
    <t>국</t>
    <phoneticPr fontId="8" type="noConversion"/>
  </si>
  <si>
    <t>농림축산식품부</t>
    <phoneticPr fontId="8" type="noConversion"/>
  </si>
  <si>
    <t>1189-3</t>
    <phoneticPr fontId="8" type="noConversion"/>
  </si>
  <si>
    <t>1170-25</t>
    <phoneticPr fontId="8" type="noConversion"/>
  </si>
  <si>
    <t>68-17</t>
    <phoneticPr fontId="8" type="noConversion"/>
  </si>
  <si>
    <t>운북</t>
    <phoneticPr fontId="8" type="noConversion"/>
  </si>
  <si>
    <t>100-3</t>
    <phoneticPr fontId="8" type="noConversion"/>
  </si>
  <si>
    <t>대</t>
    <phoneticPr fontId="8" type="noConversion"/>
  </si>
  <si>
    <t>108-21</t>
    <phoneticPr fontId="8" type="noConversion"/>
  </si>
  <si>
    <t>남영*</t>
    <phoneticPr fontId="8" type="noConversion"/>
  </si>
  <si>
    <t>장동*</t>
    <phoneticPr fontId="8" type="noConversion"/>
  </si>
  <si>
    <t>편 입 용 지 집 계 표</t>
    <phoneticPr fontId="6" type="noConversion"/>
  </si>
  <si>
    <t>구    분</t>
    <phoneticPr fontId="6" type="noConversion"/>
  </si>
  <si>
    <t>국 유 지</t>
    <phoneticPr fontId="6" type="noConversion"/>
  </si>
  <si>
    <t>공 유 지</t>
    <phoneticPr fontId="6" type="noConversion"/>
  </si>
  <si>
    <t>사 유 지</t>
    <phoneticPr fontId="6" type="noConversion"/>
  </si>
  <si>
    <t>비  고</t>
    <phoneticPr fontId="6" type="noConversion"/>
  </si>
  <si>
    <t>필지</t>
  </si>
  <si>
    <r>
      <t>면적(m</t>
    </r>
    <r>
      <rPr>
        <vertAlign val="superscript"/>
        <sz val="9"/>
        <rFont val="굴림체"/>
        <family val="3"/>
        <charset val="129"/>
      </rPr>
      <t>2</t>
    </r>
    <r>
      <rPr>
        <sz val="9"/>
        <rFont val="굴림체"/>
        <family val="3"/>
        <charset val="129"/>
      </rPr>
      <t>)</t>
    </r>
    <phoneticPr fontId="6" type="noConversion"/>
  </si>
  <si>
    <t>임    야</t>
    <phoneticPr fontId="6" type="noConversion"/>
  </si>
  <si>
    <t>대</t>
    <phoneticPr fontId="6" type="noConversion"/>
  </si>
  <si>
    <t>도    로</t>
    <phoneticPr fontId="6" type="noConversion"/>
  </si>
  <si>
    <t>제    방</t>
    <phoneticPr fontId="6" type="noConversion"/>
  </si>
  <si>
    <t>하    천</t>
    <phoneticPr fontId="6" type="noConversion"/>
  </si>
  <si>
    <t>구    거</t>
    <phoneticPr fontId="6" type="noConversion"/>
  </si>
  <si>
    <t>잡 종 지</t>
    <phoneticPr fontId="6" type="noConversion"/>
  </si>
  <si>
    <t>기정</t>
    <phoneticPr fontId="6" type="noConversion"/>
  </si>
  <si>
    <t>변경</t>
    <phoneticPr fontId="6" type="noConversion"/>
  </si>
  <si>
    <t>기정</t>
    <phoneticPr fontId="8" type="noConversion"/>
  </si>
  <si>
    <t>612-20</t>
    <phoneticPr fontId="8" type="noConversion"/>
  </si>
  <si>
    <t>33-159</t>
    <phoneticPr fontId="8" type="noConversion"/>
  </si>
  <si>
    <t>박경*</t>
    <phoneticPr fontId="8" type="noConversion"/>
  </si>
  <si>
    <t>검토구간</t>
    <phoneticPr fontId="8" type="noConversion"/>
  </si>
  <si>
    <t>129-7</t>
    <phoneticPr fontId="8" type="noConversion"/>
  </si>
  <si>
    <t>도</t>
    <phoneticPr fontId="8" type="noConversion"/>
  </si>
  <si>
    <t>94-25</t>
    <phoneticPr fontId="8" type="noConversion"/>
  </si>
  <si>
    <t>산303</t>
    <phoneticPr fontId="8" type="noConversion"/>
  </si>
  <si>
    <t>기정</t>
    <phoneticPr fontId="8" type="noConversion"/>
  </si>
  <si>
    <t>변경</t>
    <phoneticPr fontId="8" type="noConversion"/>
  </si>
  <si>
    <t>신규</t>
    <phoneticPr fontId="8" type="noConversion"/>
  </si>
  <si>
    <t>신규</t>
    <phoneticPr fontId="8" type="noConversion"/>
  </si>
  <si>
    <t>변경+신규</t>
    <phoneticPr fontId="8" type="noConversion"/>
  </si>
  <si>
    <t>(신규포함)</t>
    <phoneticPr fontId="6" type="noConversion"/>
  </si>
  <si>
    <t>인천광역시 영종구</t>
    <phoneticPr fontId="8" type="noConversion"/>
  </si>
  <si>
    <t>공   장</t>
    <phoneticPr fontId="6" type="noConversion"/>
  </si>
  <si>
    <t>인천 영종구 백운로 228번길 **-*</t>
    <phoneticPr fontId="8" type="noConversion"/>
  </si>
  <si>
    <t>인천 영종구 백운로 ***번길 **-3, 운북동</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</si>
</sst>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6">
    <numFmt numFmtId="41" formatCode="_-* #,##0_-;\-* #,##0_-;_-* &quot;-&quot;_-;_-@_-"/>
    <numFmt numFmtId="43" formatCode="_-* #,##0.00_-;\-* #,##0.00_-;_-* &quot;-&quot;??_-;_-@_-"/>
    <numFmt numFmtId="176" formatCode="#,##0_ "/>
    <numFmt numFmtId="177" formatCode="#,##0_);[Red]\(#,##0\)"/>
    <numFmt numFmtId="178" formatCode="_ &quot;₩&quot;* #,##0_ ;_ &quot;₩&quot;* \-#,##0_ ;_ &quot;₩&quot;* &quot;-&quot;_ ;_ @_ "/>
    <numFmt numFmtId="179" formatCode="_ * #,##0_ ;_ * \-#,##0_ ;_ * &quot;-&quot;_ ;_ @_ "/>
    <numFmt numFmtId="180" formatCode="_ &quot;₩&quot;* #,##0.00_ ;_ &quot;₩&quot;* \-#,##0.00_ ;_ &quot;₩&quot;* &quot;-&quot;??_ ;_ @_ "/>
    <numFmt numFmtId="181" formatCode="_ * #,##0.00_ ;_ * \-#,##0.00_ ;_ * &quot;-&quot;??_ ;_ @_ "/>
    <numFmt numFmtId="182" formatCode="0.000"/>
    <numFmt numFmtId="183" formatCode="0.0"/>
    <numFmt numFmtId="184" formatCode="#."/>
    <numFmt numFmtId="185" formatCode="0.000_ "/>
    <numFmt numFmtId="186" formatCode="#,##0.0"/>
    <numFmt numFmtId="187" formatCode="&quot;$&quot;#,##0.00_);\(&quot;$&quot;#,##0.00\)"/>
    <numFmt numFmtId="188" formatCode="0E+00"/>
    <numFmt numFmtId="189" formatCode="General_)"/>
    <numFmt numFmtId="190" formatCode="0.0_)"/>
    <numFmt numFmtId="191" formatCode="mm&quot;월&quot;\ dd&quot;일&quot;"/>
    <numFmt numFmtId="192" formatCode="_-* #,##0.0_-;\-* #,##0.0_-;_-* &quot;-&quot;??_-;_-@_-"/>
    <numFmt numFmtId="193" formatCode="_-* #,##0_-;\-* #,##0_-;_-* &quot;-&quot;??_-;_-@_-"/>
    <numFmt numFmtId="194" formatCode="&quot;{(&quot;0.000&quot;＋&quot;"/>
    <numFmt numFmtId="195" formatCode="#,##0;&quot;-&quot;#,##0"/>
    <numFmt numFmtId="196" formatCode="#,##0.0;[Red]#,##0.0;&quot; &quot;"/>
    <numFmt numFmtId="197" formatCode="0.0000%"/>
    <numFmt numFmtId="198" formatCode="#,##0.0000"/>
    <numFmt numFmtId="199" formatCode="#,##0.00;[Red]#,##0.00;&quot; &quot;"/>
    <numFmt numFmtId="200" formatCode="_(&quot;RM&quot;* #,##0.00_);_(&quot;RM&quot;* \(#,##0.00\);_(&quot;RM&quot;* &quot;-&quot;??_);_(@_)"/>
    <numFmt numFmtId="201" formatCode="&quot;US$&quot;#,##0_);\(&quot;US$&quot;#,##0\)"/>
    <numFmt numFmtId="202" formatCode="0_);\(0\)"/>
    <numFmt numFmtId="203" formatCode="0.0%"/>
    <numFmt numFmtId="204" formatCode="?/?#"/>
    <numFmt numFmtId="205" formatCode="0_ "/>
    <numFmt numFmtId="206" formatCode="_-* #,##0;\-* #,##0;_-* &quot;-&quot;;_-@"/>
    <numFmt numFmtId="207" formatCode="0.00000"/>
    <numFmt numFmtId="208" formatCode="&quot;  &quot;@"/>
    <numFmt numFmtId="209" formatCode="&quot;US$&quot;#,##0_);[Red]\(&quot;US$&quot;#,##0\)"/>
    <numFmt numFmtId="210" formatCode="_ * #,##0_ ;_ * &quot;₩&quot;&quot;₩&quot;&quot;₩&quot;&quot;₩&quot;\-#,##0_ ;_ * &quot;-&quot;_ ;_ @_ "/>
    <numFmt numFmtId="211" formatCode="0.00000%"/>
    <numFmt numFmtId="212" formatCode="&quot;₩&quot;#,##0;&quot;₩&quot;\-#,##0"/>
    <numFmt numFmtId="213" formatCode="_ * #,##0_ ;_ * &quot;₩&quot;\!\-#,##0_ ;_ * &quot;-&quot;_ ;_ @_ "/>
    <numFmt numFmtId="214" formatCode="&quot;$&quot;#,##0"/>
    <numFmt numFmtId="215" formatCode="#,##0;&quot;₩&quot;&quot;₩&quot;&quot;₩&quot;&quot;₩&quot;\(#,##0&quot;₩&quot;&quot;₩&quot;&quot;₩&quot;&quot;₩&quot;\)"/>
    <numFmt numFmtId="216" formatCode="_ &quot;₩&quot;* #,##0.00_ ;_ &quot;₩&quot;* &quot;₩&quot;&quot;₩&quot;&quot;₩&quot;&quot;₩&quot;\-#,##0.00_ ;_ &quot;₩&quot;* &quot;-&quot;??_ ;_ @_ "/>
    <numFmt numFmtId="217" formatCode="&quot;₩&quot;&quot;₩&quot;&quot;₩&quot;&quot;₩&quot;\$#,##0;&quot;₩&quot;&quot;₩&quot;&quot;₩&quot;&quot;₩&quot;\(&quot;₩&quot;&quot;₩&quot;&quot;₩&quot;&quot;₩&quot;\$#,##0&quot;₩&quot;&quot;₩&quot;&quot;₩&quot;&quot;₩&quot;\)"/>
    <numFmt numFmtId="218" formatCode="#,##0.000\ &quot;EA &quot;"/>
    <numFmt numFmtId="219" formatCode="0.000000000"/>
    <numFmt numFmtId="220" formatCode="#,##0.000\ &quot;㎏ &quot;"/>
    <numFmt numFmtId="221" formatCode="#,##0.000\ &quot;m  &quot;"/>
    <numFmt numFmtId="222" formatCode="#,##0.000\ &quot;㎡ &quot;"/>
    <numFmt numFmtId="223" formatCode="#,##0.000\ &quot;㎥ &quot;"/>
    <numFmt numFmtId="224" formatCode="0.0000000000"/>
    <numFmt numFmtId="225" formatCode="0.00000000000"/>
    <numFmt numFmtId="226" formatCode="&quot;₩&quot;#,##0;&quot;₩&quot;&quot;₩&quot;\-#,##0"/>
    <numFmt numFmtId="227" formatCode="0.00_);[Red]\(0.00\)"/>
    <numFmt numFmtId="228" formatCode="#,##0.0_ "/>
    <numFmt numFmtId="229" formatCode="0_);[Red]\(0\)"/>
  </numFmts>
  <fonts count="100">
    <font>
      <sz val="11"/>
      <name val="돋움"/>
      <family val="3"/>
      <charset val="129"/>
    </font>
    <font>
      <b/>
      <sz val="11"/>
      <name val="돋움"/>
      <family val="3"/>
      <charset val="129"/>
    </font>
    <font>
      <sz val="11"/>
      <name val="돋움"/>
      <family val="3"/>
      <charset val="129"/>
    </font>
    <font>
      <sz val="10"/>
      <name val="바탕체"/>
      <family val="1"/>
      <charset val="129"/>
    </font>
    <font>
      <sz val="9"/>
      <name val="바탕체"/>
      <family val="1"/>
      <charset val="129"/>
    </font>
    <font>
      <sz val="11"/>
      <name val="바탕체"/>
      <family val="1"/>
      <charset val="129"/>
    </font>
    <font>
      <sz val="8"/>
      <name val="돋움"/>
      <family val="3"/>
      <charset val="129"/>
    </font>
    <font>
      <u/>
      <sz val="11"/>
      <color indexed="36"/>
      <name val="돋움"/>
      <family val="3"/>
      <charset val="129"/>
    </font>
    <font>
      <sz val="8"/>
      <name val="바탕체"/>
      <family val="1"/>
      <charset val="129"/>
    </font>
    <font>
      <sz val="10"/>
      <name val="굴림체"/>
      <family val="3"/>
      <charset val="129"/>
    </font>
    <font>
      <sz val="10"/>
      <color indexed="12"/>
      <name val="굴림체"/>
      <family val="3"/>
      <charset val="129"/>
    </font>
    <font>
      <sz val="10"/>
      <name val="Arial"/>
      <family val="2"/>
    </font>
    <font>
      <sz val="12"/>
      <name val="바탕체"/>
      <family val="1"/>
      <charset val="129"/>
    </font>
    <font>
      <sz val="14"/>
      <name val="뼻뮝"/>
      <family val="3"/>
      <charset val="129"/>
    </font>
    <font>
      <sz val="11"/>
      <name val="굴림체"/>
      <family val="3"/>
      <charset val="129"/>
    </font>
    <font>
      <sz val="10"/>
      <name val="돋움"/>
      <family val="3"/>
      <charset val="129"/>
    </font>
    <font>
      <sz val="9"/>
      <color indexed="10"/>
      <name val="바탕체"/>
      <family val="1"/>
      <charset val="129"/>
    </font>
    <font>
      <u/>
      <sz val="12"/>
      <color indexed="36"/>
      <name val="바탕체"/>
      <family val="1"/>
      <charset val="129"/>
    </font>
    <font>
      <sz val="12"/>
      <name val="¹UAAA¼"/>
      <family val="1"/>
      <charset val="129"/>
    </font>
    <font>
      <sz val="12"/>
      <name val="¹ÙÅÁÃ¼"/>
      <family val="1"/>
      <charset val="129"/>
    </font>
    <font>
      <sz val="10"/>
      <name val="μ¸¿oA¼"/>
      <family val="3"/>
      <charset val="129"/>
    </font>
    <font>
      <sz val="10"/>
      <name val="±¼¸²Ã¼"/>
      <family val="3"/>
      <charset val="129"/>
    </font>
    <font>
      <b/>
      <sz val="10"/>
      <name val="Helv"/>
      <family val="2"/>
    </font>
    <font>
      <sz val="1"/>
      <color indexed="16"/>
      <name val="Courier"/>
      <family val="3"/>
    </font>
    <font>
      <sz val="10"/>
      <name val="MS Sans Serif"/>
      <family val="2"/>
    </font>
    <font>
      <sz val="8"/>
      <name val="Arial"/>
      <family val="2"/>
    </font>
    <font>
      <b/>
      <sz val="12"/>
      <name val="Helv"/>
      <family val="2"/>
    </font>
    <font>
      <b/>
      <sz val="12"/>
      <name val="Arial"/>
      <family val="2"/>
    </font>
    <font>
      <b/>
      <sz val="1"/>
      <color indexed="16"/>
      <name val="Courier"/>
      <family val="3"/>
    </font>
    <font>
      <b/>
      <i/>
      <sz val="12"/>
      <name val="Times New Roman"/>
      <family val="1"/>
    </font>
    <font>
      <b/>
      <sz val="11"/>
      <name val="Helv"/>
      <family val="2"/>
    </font>
    <font>
      <b/>
      <i/>
      <sz val="9"/>
      <name val="Times New Roman"/>
      <family val="1"/>
    </font>
    <font>
      <b/>
      <u/>
      <sz val="13"/>
      <name val="굴림체"/>
      <family val="3"/>
      <charset val="129"/>
    </font>
    <font>
      <sz val="12"/>
      <name val="굴림체"/>
      <family val="3"/>
      <charset val="129"/>
    </font>
    <font>
      <sz val="10"/>
      <name val="Times New Roman"/>
      <family val="1"/>
    </font>
    <font>
      <sz val="12"/>
      <name val="¹????¼"/>
      <family val="1"/>
      <charset val="129"/>
    </font>
    <font>
      <sz val="12"/>
      <name val="Times New Roman"/>
      <family val="1"/>
    </font>
    <font>
      <sz val="9"/>
      <name val="Arial"/>
      <family val="2"/>
    </font>
    <font>
      <sz val="10"/>
      <name val="Courier New"/>
      <family val="3"/>
    </font>
    <font>
      <sz val="12"/>
      <name val="돋움"/>
      <family val="3"/>
      <charset val="129"/>
    </font>
    <font>
      <sz val="10"/>
      <color indexed="8"/>
      <name val="Courier New"/>
      <family val="3"/>
    </font>
    <font>
      <sz val="10"/>
      <color indexed="8"/>
      <name val="MS Sans Serif"/>
      <family val="2"/>
    </font>
    <font>
      <sz val="14"/>
      <color indexed="8"/>
      <name val="뼻뮝"/>
      <family val="3"/>
      <charset val="129"/>
    </font>
    <font>
      <sz val="11"/>
      <color indexed="8"/>
      <name val="돋움"/>
      <family val="3"/>
      <charset val="129"/>
    </font>
    <font>
      <sz val="12"/>
      <color indexed="8"/>
      <name val="바탕체"/>
      <family val="1"/>
      <charset val="129"/>
    </font>
    <font>
      <sz val="10"/>
      <name val="돋움체"/>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8"/>
      <name val="굴림체"/>
      <family val="3"/>
      <charset val="129"/>
    </font>
    <font>
      <sz val="14"/>
      <name val="뼥?ⓒ"/>
      <family val="3"/>
      <charset val="129"/>
    </font>
    <font>
      <sz val="1"/>
      <color indexed="0"/>
      <name val="Courier"/>
      <family val="3"/>
    </font>
    <font>
      <sz val="9"/>
      <name val="돋움체"/>
      <family val="3"/>
      <charset val="129"/>
    </font>
    <font>
      <sz val="9"/>
      <name val="ms sans serif"/>
      <family val="2"/>
    </font>
    <font>
      <sz val="10"/>
      <name val="굃굍 굊긕긘긞긏"/>
      <family val="3"/>
      <charset val="129"/>
    </font>
    <font>
      <sz val="10"/>
      <color indexed="10"/>
      <name val="돋움체"/>
      <family val="3"/>
      <charset val="129"/>
    </font>
    <font>
      <sz val="9"/>
      <name val="굴림체"/>
      <family val="3"/>
      <charset val="129"/>
    </font>
    <font>
      <sz val="10"/>
      <name val="HY견고딕"/>
      <family val="1"/>
      <charset val="129"/>
    </font>
    <font>
      <sz val="10"/>
      <name val="명조"/>
      <family val="3"/>
      <charset val="129"/>
    </font>
    <font>
      <sz val="12"/>
      <name val="견고딕"/>
      <family val="1"/>
      <charset val="129"/>
    </font>
    <font>
      <sz val="17"/>
      <name val="바탕체"/>
      <family val="1"/>
      <charset val="129"/>
    </font>
    <font>
      <sz val="11"/>
      <name val="돋움체"/>
      <family val="3"/>
      <charset val="129"/>
    </font>
    <font>
      <b/>
      <u/>
      <sz val="16"/>
      <name val="굴림체"/>
      <family val="3"/>
      <charset val="129"/>
    </font>
    <font>
      <sz val="11"/>
      <name val="±¼¸²A¼"/>
      <family val="3"/>
      <charset val="129"/>
    </font>
    <font>
      <sz val="12"/>
      <name val="System"/>
      <family val="2"/>
      <charset val="129"/>
    </font>
    <font>
      <u/>
      <sz val="10"/>
      <color indexed="12"/>
      <name val="Arial"/>
      <family val="2"/>
    </font>
    <font>
      <sz val="1"/>
      <color indexed="8"/>
      <name val="Courier"/>
      <family val="3"/>
    </font>
    <font>
      <sz val="10"/>
      <name val="MS Serif"/>
      <family val="1"/>
    </font>
    <font>
      <sz val="10"/>
      <color indexed="16"/>
      <name val="MS Serif"/>
      <family val="1"/>
    </font>
    <font>
      <sz val="10"/>
      <name val="굴림"/>
      <family val="3"/>
      <charset val="129"/>
    </font>
    <font>
      <u/>
      <sz val="8.5"/>
      <color indexed="36"/>
      <name val="바탕체"/>
      <family val="1"/>
      <charset val="129"/>
    </font>
    <font>
      <b/>
      <i/>
      <sz val="11"/>
      <name val="Times New Roman"/>
      <family val="1"/>
    </font>
    <font>
      <b/>
      <sz val="10"/>
      <name val="Arial"/>
      <family val="2"/>
    </font>
    <font>
      <b/>
      <i/>
      <sz val="10"/>
      <name val="Times New Roman"/>
      <family val="1"/>
    </font>
    <font>
      <b/>
      <sz val="18"/>
      <name val="Arial"/>
      <family val="2"/>
    </font>
    <font>
      <u/>
      <sz val="8.5"/>
      <color indexed="12"/>
      <name val="바탕체"/>
      <family val="1"/>
      <charset val="129"/>
    </font>
    <font>
      <sz val="7"/>
      <name val="Small Fonts"/>
      <family val="2"/>
    </font>
    <font>
      <sz val="8"/>
      <name val="Helv"/>
      <family val="2"/>
    </font>
    <font>
      <b/>
      <sz val="8"/>
      <color indexed="8"/>
      <name val="Helv"/>
      <family val="2"/>
    </font>
    <font>
      <b/>
      <i/>
      <sz val="18"/>
      <color indexed="39"/>
      <name val="돋움체"/>
      <family val="3"/>
      <charset val="129"/>
    </font>
    <font>
      <u/>
      <sz val="10"/>
      <color indexed="36"/>
      <name val="Arial"/>
      <family val="2"/>
    </font>
    <font>
      <sz val="20"/>
      <name val="HY울릉도M"/>
      <family val="1"/>
      <charset val="129"/>
    </font>
    <font>
      <b/>
      <sz val="20"/>
      <name val="HY헤드라인M"/>
      <family val="1"/>
      <charset val="129"/>
    </font>
    <font>
      <vertAlign val="superscript"/>
      <sz val="9"/>
      <name val="굴림체"/>
      <family val="3"/>
      <charset val="129"/>
    </font>
    <font>
      <sz val="10"/>
      <name val="HY울릉도M"/>
      <family val="1"/>
      <charset val="129"/>
    </font>
    <font>
      <sz val="9"/>
      <color rgb="FFFF0000"/>
      <name val="굴림체"/>
      <family val="3"/>
      <charset val="129"/>
    </font>
    <font>
      <sz val="9"/>
      <color rgb="FFFF0000"/>
      <name val="바탕체"/>
      <family val="1"/>
      <charset val="129"/>
    </font>
    <font>
      <sz val="9"/>
      <name val="HY헤드라인M"/>
      <family val="1"/>
      <charset val="129"/>
    </font>
    <font>
      <b/>
      <sz val="9"/>
      <color indexed="10"/>
      <name val="굴림체"/>
      <family val="3"/>
      <charset val="129"/>
    </font>
    <font>
      <sz val="9"/>
      <name val="새굴림"/>
      <family val="1"/>
      <charset val="129"/>
    </font>
    <font>
      <sz val="8"/>
      <color rgb="FFFF0000"/>
      <name val="굴림체"/>
      <family val="3"/>
      <charset val="129"/>
    </font>
    <font>
      <sz val="11"/>
      <color rgb="FFFF0000"/>
      <name val="돋움"/>
      <family val="3"/>
      <charset val="129"/>
    </font>
    <font>
      <sz val="14"/>
      <color rgb="FFFF0000"/>
      <name val="둥근제목체"/>
      <family val="1"/>
      <charset val="129"/>
    </font>
    <font>
      <sz val="9"/>
      <color theme="1"/>
      <name val="굴림체"/>
      <family val="3"/>
      <charset val="129"/>
    </font>
    <font>
      <sz val="9"/>
      <color theme="1"/>
      <name val="바탕체"/>
      <family val="1"/>
      <charset val="129"/>
    </font>
    <font>
      <sz val="14"/>
      <color theme="1"/>
      <name val="둥근제목체"/>
      <family val="1"/>
      <charset val="129"/>
    </font>
    <font>
      <sz val="8"/>
      <color theme="1"/>
      <name val="굴림체"/>
      <family val="3"/>
      <charset val="129"/>
    </font>
    <font>
      <sz val="11"/>
      <color theme="1"/>
      <name val="돋움"/>
      <family val="3"/>
      <charset val="129"/>
    </font>
    <font>
      <b/>
      <sz val="9"/>
      <color theme="1"/>
      <name val="굴림체"/>
      <family val="3"/>
      <charset val="129"/>
    </font>
  </fonts>
  <fills count="7">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58"/>
        <bgColor indexed="64"/>
      </patternFill>
    </fill>
    <fill>
      <patternFill patternType="solid">
        <fgColor indexed="9"/>
        <bgColor indexed="64"/>
      </patternFill>
    </fill>
    <fill>
      <patternFill patternType="solid">
        <fgColor indexed="15"/>
      </patternFill>
    </fill>
  </fills>
  <borders count="52">
    <border>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right/>
      <top/>
      <bottom style="thin">
        <color indexed="64"/>
      </bottom>
      <diagonal/>
    </border>
    <border>
      <left/>
      <right style="hair">
        <color indexed="64"/>
      </right>
      <top/>
      <bottom style="hair">
        <color indexed="64"/>
      </bottom>
      <diagonal/>
    </border>
    <border>
      <left style="thin">
        <color indexed="64"/>
      </left>
      <right style="thin">
        <color indexed="64"/>
      </right>
      <top/>
      <bottom/>
      <diagonal/>
    </border>
    <border>
      <left style="hair">
        <color indexed="64"/>
      </left>
      <right/>
      <top style="hair">
        <color indexed="64"/>
      </top>
      <bottom style="hair">
        <color indexed="64"/>
      </bottom>
      <diagonal/>
    </border>
    <border>
      <left/>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hair">
        <color indexed="64"/>
      </top>
      <bottom style="hair">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right/>
      <top style="double">
        <color indexed="64"/>
      </top>
      <bottom/>
      <diagonal/>
    </border>
    <border>
      <left/>
      <right style="thin">
        <color indexed="64"/>
      </right>
      <top/>
      <bottom/>
      <diagonal/>
    </border>
    <border>
      <left style="thin">
        <color indexed="64"/>
      </left>
      <right/>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double">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top style="double">
        <color indexed="64"/>
      </top>
      <bottom style="thin">
        <color indexed="64"/>
      </bottom>
      <diagonal/>
    </border>
    <border>
      <left/>
      <right style="medium">
        <color indexed="64"/>
      </right>
      <top style="medium">
        <color indexed="64"/>
      </top>
      <bottom/>
      <diagonal/>
    </border>
    <border>
      <left/>
      <right/>
      <top/>
      <bottom style="double">
        <color indexed="64"/>
      </bottom>
      <diagonal/>
    </border>
    <border>
      <left style="thin">
        <color indexed="64"/>
      </left>
      <right/>
      <top/>
      <bottom style="double">
        <color indexed="64"/>
      </bottom>
      <diagonal/>
    </border>
    <border>
      <left/>
      <right style="thin">
        <color indexed="64"/>
      </right>
      <top style="thin">
        <color indexed="64"/>
      </top>
      <bottom style="double">
        <color indexed="64"/>
      </bottom>
      <diagonal/>
    </border>
    <border>
      <left/>
      <right style="medium">
        <color indexed="64"/>
      </right>
      <top/>
      <bottom style="double">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double">
        <color indexed="64"/>
      </bottom>
      <diagonal/>
    </border>
    <border>
      <left/>
      <right style="thin">
        <color indexed="64"/>
      </right>
      <top/>
      <bottom style="double">
        <color indexed="64"/>
      </bottom>
      <diagonal/>
    </border>
    <border>
      <left/>
      <right style="medium">
        <color indexed="64"/>
      </right>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medium">
        <color indexed="64"/>
      </right>
      <top style="double">
        <color indexed="64"/>
      </top>
      <bottom style="thin">
        <color indexed="64"/>
      </bottom>
      <diagonal/>
    </border>
  </borders>
  <cellStyleXfs count="1441">
    <xf numFmtId="0" fontId="0" fillId="0" borderId="0"/>
    <xf numFmtId="181" fontId="34" fillId="0" borderId="0" applyFont="0" applyFill="0" applyBorder="0" applyAlignment="0" applyProtection="0"/>
    <xf numFmtId="40" fontId="24" fillId="0" borderId="0" applyFont="0" applyFill="0" applyBorder="0" applyAlignment="0" applyProtection="0"/>
    <xf numFmtId="183" fontId="2" fillId="0" borderId="0" applyFont="0" applyFill="0" applyBorder="0" applyAlignment="0" applyProtection="0">
      <alignment vertical="center"/>
    </xf>
    <xf numFmtId="40" fontId="12" fillId="0" borderId="1"/>
    <xf numFmtId="40" fontId="24" fillId="0" borderId="0" applyFont="0" applyFill="0" applyBorder="0" applyAlignment="0" applyProtection="0"/>
    <xf numFmtId="0" fontId="12" fillId="0" borderId="0"/>
    <xf numFmtId="0" fontId="12" fillId="0" borderId="0"/>
    <xf numFmtId="0" fontId="35" fillId="0" borderId="0" applyFont="0" applyFill="0" applyBorder="0" applyAlignment="0" applyProtection="0"/>
    <xf numFmtId="0" fontId="35" fillId="0" borderId="0" applyFont="0" applyFill="0" applyBorder="0" applyAlignment="0" applyProtection="0"/>
    <xf numFmtId="0" fontId="35" fillId="0" borderId="0"/>
    <xf numFmtId="0" fontId="35" fillId="0" borderId="0" applyFont="0" applyFill="0" applyBorder="0" applyAlignment="0" applyProtection="0"/>
    <xf numFmtId="0" fontId="35" fillId="0" borderId="0" applyFont="0" applyFill="0" applyBorder="0" applyAlignment="0" applyProtection="0"/>
    <xf numFmtId="0" fontId="11" fillId="0" borderId="0"/>
    <xf numFmtId="0" fontId="2" fillId="0" borderId="0"/>
    <xf numFmtId="0" fontId="11"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applyFont="0" applyFill="0" applyBorder="0" applyAlignment="0" applyProtection="0"/>
    <xf numFmtId="0" fontId="11" fillId="0" borderId="0"/>
    <xf numFmtId="0" fontId="11" fillId="0" borderId="0"/>
    <xf numFmtId="0" fontId="11" fillId="0" borderId="0"/>
    <xf numFmtId="0"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2" fillId="0" borderId="0"/>
    <xf numFmtId="0" fontId="2" fillId="0" borderId="0"/>
    <xf numFmtId="0" fontId="11" fillId="0" borderId="0"/>
    <xf numFmtId="0" fontId="11" fillId="0" borderId="0"/>
    <xf numFmtId="0"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11" fillId="0" borderId="0"/>
    <xf numFmtId="0" fontId="11" fillId="0" borderId="0"/>
    <xf numFmtId="0" fontId="2" fillId="0" borderId="0"/>
    <xf numFmtId="0" fontId="2" fillId="0" borderId="0"/>
    <xf numFmtId="0" fontId="2" fillId="0" borderId="0"/>
    <xf numFmtId="0" fontId="2" fillId="0" borderId="0"/>
    <xf numFmtId="0" fontId="9" fillId="0" borderId="0" applyFont="0" applyFill="0" applyBorder="0" applyAlignment="0" applyProtection="0"/>
    <xf numFmtId="0" fontId="2" fillId="0" borderId="0"/>
    <xf numFmtId="0" fontId="2" fillId="0" borderId="0"/>
    <xf numFmtId="0" fontId="11" fillId="0" borderId="0"/>
    <xf numFmtId="0" fontId="11" fillId="0" borderId="0"/>
    <xf numFmtId="0" fontId="11"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2" fillId="0" borderId="0"/>
    <xf numFmtId="0" fontId="11" fillId="0" borderId="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2" fillId="0" borderId="0"/>
    <xf numFmtId="0" fontId="9"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36" fillId="0" borderId="0"/>
    <xf numFmtId="191" fontId="2" fillId="0" borderId="0" applyFont="0" applyFill="0" applyBorder="0" applyProtection="0">
      <alignment vertical="center"/>
    </xf>
    <xf numFmtId="192" fontId="2" fillId="0" borderId="0">
      <alignment vertical="center"/>
    </xf>
    <xf numFmtId="193" fontId="2" fillId="0" borderId="0" applyFont="0" applyFill="0" applyBorder="0" applyAlignment="0" applyProtection="0">
      <alignment vertical="center"/>
    </xf>
    <xf numFmtId="179" fontId="5" fillId="0" borderId="2">
      <alignment vertical="center"/>
    </xf>
    <xf numFmtId="194" fontId="12" fillId="0" borderId="0">
      <alignment vertical="center"/>
    </xf>
    <xf numFmtId="195" fontId="12" fillId="0" borderId="0">
      <alignment vertical="center"/>
    </xf>
    <xf numFmtId="181" fontId="37" fillId="0" borderId="0" applyFont="0" applyFill="0" applyBorder="0" applyAlignment="0" applyProtection="0"/>
    <xf numFmtId="196" fontId="39" fillId="0" borderId="0">
      <alignmen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7"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198" fontId="2" fillId="0" borderId="0">
      <alignment vertical="center"/>
    </xf>
    <xf numFmtId="2" fontId="40" fillId="0" borderId="3">
      <alignment horizontal="right" vertical="center"/>
    </xf>
    <xf numFmtId="3" fontId="41" fillId="0" borderId="4">
      <alignment horizontal="center"/>
    </xf>
    <xf numFmtId="3" fontId="38" fillId="0" borderId="3">
      <alignment horizontal="right" vertical="center"/>
    </xf>
    <xf numFmtId="3" fontId="38" fillId="0" borderId="3">
      <alignment horizontal="right" vertical="center"/>
    </xf>
    <xf numFmtId="0" fontId="42" fillId="0" borderId="0" applyFont="0" applyFill="0" applyBorder="0" applyAlignment="0" applyProtection="0"/>
    <xf numFmtId="3" fontId="38" fillId="0" borderId="3">
      <alignment horizontal="right" vertical="center"/>
    </xf>
    <xf numFmtId="3" fontId="38" fillId="0" borderId="3">
      <alignment horizontal="right" vertical="center"/>
    </xf>
    <xf numFmtId="9" fontId="43" fillId="0" borderId="0" applyFont="0" applyFill="0" applyBorder="0" applyAlignment="0" applyProtection="0">
      <alignmen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41" fontId="43" fillId="0" borderId="0" applyFont="0" applyFill="0" applyBorder="0" applyAlignment="0" applyProtection="0">
      <alignment vertical="center"/>
    </xf>
    <xf numFmtId="3" fontId="38" fillId="0" borderId="3">
      <alignment horizontal="right" vertical="center"/>
    </xf>
    <xf numFmtId="3" fontId="38" fillId="0" borderId="3">
      <alignment horizontal="right" vertical="center"/>
    </xf>
    <xf numFmtId="0" fontId="44" fillId="0" borderId="0"/>
    <xf numFmtId="3" fontId="38" fillId="0" borderId="3">
      <alignment horizontal="right" vertical="center"/>
    </xf>
    <xf numFmtId="3" fontId="38" fillId="0" borderId="3">
      <alignment horizontal="right" vertical="center"/>
    </xf>
    <xf numFmtId="0" fontId="44" fillId="0" borderId="2" applyBorder="0"/>
    <xf numFmtId="3" fontId="38" fillId="0" borderId="3">
      <alignment horizontal="right" vertical="center"/>
    </xf>
    <xf numFmtId="3" fontId="38" fillId="0" borderId="3">
      <alignment horizontal="right" vertical="center"/>
    </xf>
    <xf numFmtId="0" fontId="43" fillId="0" borderId="0"/>
    <xf numFmtId="0" fontId="43" fillId="0" borderId="0"/>
    <xf numFmtId="0" fontId="43" fillId="0" borderId="0"/>
    <xf numFmtId="0" fontId="43" fillId="0" borderId="0"/>
    <xf numFmtId="3" fontId="38" fillId="0" borderId="3">
      <alignment horizontal="right" vertical="center"/>
    </xf>
    <xf numFmtId="0" fontId="43" fillId="0" borderId="0"/>
    <xf numFmtId="0" fontId="43" fillId="0" borderId="0"/>
    <xf numFmtId="3" fontId="38" fillId="0" borderId="3">
      <alignment horizontal="right" vertical="center"/>
    </xf>
    <xf numFmtId="0" fontId="43" fillId="0" borderId="0"/>
    <xf numFmtId="0" fontId="43" fillId="0" borderId="0"/>
    <xf numFmtId="0" fontId="43" fillId="0" borderId="0"/>
    <xf numFmtId="0" fontId="43" fillId="0" borderId="0"/>
    <xf numFmtId="0" fontId="43" fillId="0" borderId="0"/>
    <xf numFmtId="0" fontId="43" fillId="0" borderId="0"/>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3" fontId="38" fillId="0" borderId="3">
      <alignment horizontal="right" vertical="center"/>
    </xf>
    <xf numFmtId="196" fontId="39" fillId="0" borderId="0">
      <alignment vertical="center"/>
    </xf>
    <xf numFmtId="199" fontId="45" fillId="0" borderId="0">
      <alignment vertical="center"/>
    </xf>
    <xf numFmtId="0" fontId="2" fillId="0" borderId="0"/>
    <xf numFmtId="181" fontId="37" fillId="0" borderId="0" applyFont="0" applyFill="0" applyBorder="0" applyAlignment="0" applyProtection="0"/>
    <xf numFmtId="0" fontId="12" fillId="0" borderId="5">
      <alignment horizont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2" fontId="38" fillId="0" borderId="3">
      <alignment horizontal="right" vertical="center"/>
    </xf>
    <xf numFmtId="199" fontId="45" fillId="0" borderId="0">
      <alignment vertical="center"/>
    </xf>
    <xf numFmtId="181" fontId="37" fillId="0" borderId="0" applyFont="0" applyFill="0" applyBorder="0" applyAlignment="0" applyProtection="0"/>
    <xf numFmtId="40" fontId="24" fillId="0" borderId="0" applyFont="0" applyFill="0" applyBorder="0" applyAlignment="0" applyProtection="0"/>
    <xf numFmtId="9" fontId="12" fillId="0" borderId="0">
      <protection locked="0"/>
    </xf>
    <xf numFmtId="181" fontId="34"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178" fontId="18" fillId="0" borderId="0" applyFont="0" applyFill="0" applyBorder="0" applyAlignment="0" applyProtection="0"/>
    <xf numFmtId="0" fontId="19" fillId="0" borderId="0" applyFont="0" applyFill="0" applyBorder="0" applyAlignment="0" applyProtection="0"/>
    <xf numFmtId="0" fontId="64" fillId="0" borderId="0" applyFont="0" applyFill="0" applyBorder="0" applyAlignment="0" applyProtection="0"/>
    <xf numFmtId="180" fontId="18" fillId="0" borderId="0" applyFont="0" applyFill="0" applyBorder="0" applyAlignment="0" applyProtection="0"/>
    <xf numFmtId="0" fontId="19" fillId="0" borderId="0" applyFont="0" applyFill="0" applyBorder="0" applyAlignment="0" applyProtection="0"/>
    <xf numFmtId="0" fontId="64" fillId="0" borderId="0" applyFont="0" applyFill="0" applyBorder="0" applyAlignment="0" applyProtection="0"/>
    <xf numFmtId="0" fontId="24" fillId="0" borderId="0"/>
    <xf numFmtId="180" fontId="20" fillId="0" borderId="0" applyFont="0" applyFill="0" applyBorder="0" applyAlignment="0" applyProtection="0"/>
    <xf numFmtId="0" fontId="19" fillId="0" borderId="0" applyFont="0" applyFill="0" applyBorder="0" applyAlignment="0" applyProtection="0"/>
    <xf numFmtId="0" fontId="64" fillId="0" borderId="0" applyFont="0" applyFill="0" applyBorder="0" applyAlignment="0" applyProtection="0"/>
    <xf numFmtId="181" fontId="18" fillId="0" borderId="0" applyFont="0" applyFill="0" applyBorder="0" applyAlignment="0" applyProtection="0"/>
    <xf numFmtId="0" fontId="19" fillId="0" borderId="0" applyFont="0" applyFill="0" applyBorder="0" applyAlignment="0" applyProtection="0"/>
    <xf numFmtId="0" fontId="64" fillId="0" borderId="0" applyFont="0" applyFill="0" applyBorder="0" applyAlignment="0" applyProtection="0"/>
    <xf numFmtId="0" fontId="1" fillId="0" borderId="0" applyNumberFormat="0" applyFill="0" applyBorder="0" applyAlignment="0" applyProtection="0"/>
    <xf numFmtId="0" fontId="37" fillId="0" borderId="0"/>
    <xf numFmtId="181" fontId="11" fillId="0" borderId="0" applyFont="0" applyFill="0" applyBorder="0" applyAlignment="0" applyProtection="0"/>
    <xf numFmtId="0" fontId="18" fillId="0" borderId="0"/>
    <xf numFmtId="0" fontId="19" fillId="0" borderId="0"/>
    <xf numFmtId="0" fontId="65" fillId="0" borderId="0"/>
    <xf numFmtId="0" fontId="21" fillId="0" borderId="0"/>
    <xf numFmtId="214" fontId="33" fillId="0" borderId="0" applyFill="0" applyBorder="0" applyAlignment="0"/>
    <xf numFmtId="0" fontId="22" fillId="0" borderId="0"/>
    <xf numFmtId="0" fontId="66" fillId="0" borderId="0" applyNumberFormat="0" applyFill="0" applyBorder="0" applyAlignment="0" applyProtection="0">
      <alignment vertical="top"/>
      <protection locked="0"/>
    </xf>
    <xf numFmtId="184" fontId="23" fillId="0" borderId="0">
      <protection locked="0"/>
    </xf>
    <xf numFmtId="0" fontId="24" fillId="0" borderId="0" applyFont="0" applyFill="0" applyBorder="0" applyAlignment="0" applyProtection="0"/>
    <xf numFmtId="215" fontId="34" fillId="0" borderId="0"/>
    <xf numFmtId="4" fontId="67" fillId="0" borderId="0">
      <protection locked="0"/>
    </xf>
    <xf numFmtId="3" fontId="11" fillId="0" borderId="0" applyFont="0" applyFill="0" applyBorder="0" applyAlignment="0" applyProtection="0"/>
    <xf numFmtId="0" fontId="68" fillId="0" borderId="0" applyNumberFormat="0" applyAlignment="0">
      <alignment horizontal="left"/>
    </xf>
    <xf numFmtId="0" fontId="12" fillId="0" borderId="0" applyFont="0" applyFill="0" applyBorder="0" applyAlignment="0" applyProtection="0"/>
    <xf numFmtId="0" fontId="9" fillId="0" borderId="0" applyFont="0" applyFill="0" applyBorder="0" applyAlignment="0" applyProtection="0"/>
    <xf numFmtId="184" fontId="23" fillId="0" borderId="0">
      <protection locked="0"/>
    </xf>
    <xf numFmtId="0" fontId="24" fillId="0" borderId="0" applyFont="0" applyFill="0" applyBorder="0" applyAlignment="0" applyProtection="0"/>
    <xf numFmtId="0" fontId="2" fillId="0" borderId="0" applyFont="0" applyFill="0" applyBorder="0" applyAlignment="0" applyProtection="0"/>
    <xf numFmtId="216" fontId="2" fillId="0" borderId="0"/>
    <xf numFmtId="0" fontId="62" fillId="0" borderId="0">
      <protection locked="0"/>
    </xf>
    <xf numFmtId="0" fontId="2" fillId="0" borderId="0" applyFont="0" applyFill="0" applyBorder="0" applyAlignment="0" applyProtection="0"/>
    <xf numFmtId="188" fontId="2" fillId="0" borderId="0"/>
    <xf numFmtId="184" fontId="23" fillId="0" borderId="0">
      <protection locked="0"/>
    </xf>
    <xf numFmtId="0" fontId="24"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217" fontId="34" fillId="0" borderId="0"/>
    <xf numFmtId="218" fontId="3" fillId="0" borderId="2">
      <alignment vertical="center"/>
    </xf>
    <xf numFmtId="0" fontId="69" fillId="0" borderId="0" applyNumberFormat="0" applyAlignment="0">
      <alignment horizontal="left"/>
    </xf>
    <xf numFmtId="0" fontId="2" fillId="0" borderId="0" applyFont="0" applyFill="0" applyBorder="0" applyAlignment="0" applyProtection="0"/>
    <xf numFmtId="219" fontId="70" fillId="0" borderId="0">
      <protection locked="0"/>
    </xf>
    <xf numFmtId="219" fontId="70" fillId="0" borderId="0">
      <protection locked="0"/>
    </xf>
    <xf numFmtId="219" fontId="70" fillId="0" borderId="0">
      <protection locked="0"/>
    </xf>
    <xf numFmtId="219" fontId="70" fillId="0" borderId="0">
      <protection locked="0"/>
    </xf>
    <xf numFmtId="219" fontId="70" fillId="0" borderId="0">
      <protection locked="0"/>
    </xf>
    <xf numFmtId="219" fontId="70" fillId="0" borderId="0">
      <protection locked="0"/>
    </xf>
    <xf numFmtId="219" fontId="70" fillId="0" borderId="0">
      <protection locked="0"/>
    </xf>
    <xf numFmtId="184" fontId="23" fillId="0" borderId="0">
      <protection locked="0"/>
    </xf>
    <xf numFmtId="0" fontId="71" fillId="0" borderId="0" applyNumberFormat="0" applyFill="0" applyBorder="0" applyAlignment="0" applyProtection="0">
      <alignment vertical="top"/>
      <protection locked="0"/>
    </xf>
    <xf numFmtId="0" fontId="24" fillId="0" borderId="0" applyFont="0" applyFill="0" applyBorder="0" applyAlignment="0" applyProtection="0"/>
    <xf numFmtId="38" fontId="25" fillId="2" borderId="0" applyNumberFormat="0" applyBorder="0" applyAlignment="0" applyProtection="0"/>
    <xf numFmtId="0" fontId="43" fillId="0" borderId="0">
      <alignment vertical="center"/>
    </xf>
    <xf numFmtId="0" fontId="43" fillId="0" borderId="0" applyNumberFormat="0" applyFill="0" applyBorder="0" applyAlignment="0" applyProtection="0">
      <alignment vertical="center"/>
    </xf>
    <xf numFmtId="0" fontId="72" fillId="0" borderId="0" applyAlignment="0">
      <alignment horizontal="right"/>
    </xf>
    <xf numFmtId="0" fontId="73" fillId="0" borderId="0"/>
    <xf numFmtId="0" fontId="74" fillId="0" borderId="0"/>
    <xf numFmtId="0" fontId="26" fillId="0" borderId="0">
      <alignment horizontal="left"/>
    </xf>
    <xf numFmtId="0" fontId="27" fillId="0" borderId="6" applyNumberFormat="0" applyAlignment="0" applyProtection="0">
      <alignment horizontal="left" vertical="center"/>
    </xf>
    <xf numFmtId="0" fontId="27" fillId="0" borderId="7">
      <alignment horizontal="left" vertical="center"/>
    </xf>
    <xf numFmtId="0" fontId="75" fillId="0" borderId="0" applyNumberFormat="0" applyFill="0" applyBorder="0" applyAlignment="0" applyProtection="0"/>
    <xf numFmtId="0" fontId="27" fillId="0" borderId="0" applyNumberFormat="0" applyFill="0" applyBorder="0" applyAlignment="0" applyProtection="0"/>
    <xf numFmtId="184" fontId="28" fillId="0" borderId="0">
      <protection locked="0"/>
    </xf>
    <xf numFmtId="184" fontId="28" fillId="0" borderId="0">
      <protection locked="0"/>
    </xf>
    <xf numFmtId="0" fontId="76" fillId="0" borderId="0" applyNumberFormat="0" applyFill="0" applyBorder="0" applyAlignment="0" applyProtection="0">
      <alignment vertical="top"/>
      <protection locked="0"/>
    </xf>
    <xf numFmtId="10" fontId="25" fillId="3" borderId="2" applyNumberFormat="0" applyBorder="0" applyAlignment="0" applyProtection="0"/>
    <xf numFmtId="220" fontId="3" fillId="0" borderId="2">
      <alignment vertical="center"/>
    </xf>
    <xf numFmtId="221" fontId="3" fillId="0" borderId="2">
      <alignment horizontal="right" vertical="center"/>
    </xf>
    <xf numFmtId="222" fontId="3" fillId="0" borderId="2">
      <alignment vertical="center"/>
    </xf>
    <xf numFmtId="223" fontId="3" fillId="0" borderId="2">
      <alignment vertical="center"/>
    </xf>
    <xf numFmtId="189" fontId="29" fillId="0" borderId="0">
      <alignment horizontal="left"/>
    </xf>
    <xf numFmtId="38" fontId="24" fillId="0" borderId="0" applyFont="0" applyFill="0" applyBorder="0" applyAlignment="0" applyProtection="0"/>
    <xf numFmtId="40" fontId="24" fillId="0" borderId="0" applyFont="0" applyFill="0" applyBorder="0" applyAlignment="0" applyProtection="0"/>
    <xf numFmtId="0" fontId="30" fillId="0" borderId="8"/>
    <xf numFmtId="224" fontId="70" fillId="0" borderId="0" applyFont="0" applyFill="0" applyBorder="0" applyAlignment="0" applyProtection="0"/>
    <xf numFmtId="225" fontId="70" fillId="0" borderId="0" applyFont="0" applyFill="0" applyBorder="0" applyAlignment="0" applyProtection="0"/>
    <xf numFmtId="181" fontId="11" fillId="0" borderId="0" applyFont="0" applyFill="0" applyBorder="0" applyAlignment="0" applyProtection="0"/>
    <xf numFmtId="37" fontId="77" fillId="0" borderId="0"/>
    <xf numFmtId="187" fontId="2" fillId="0" borderId="0"/>
    <xf numFmtId="0" fontId="12" fillId="0" borderId="0"/>
    <xf numFmtId="0" fontId="11" fillId="0" borderId="0"/>
    <xf numFmtId="0" fontId="11" fillId="0" borderId="0" applyFont="0" applyFill="0" applyBorder="0" applyAlignment="0" applyProtection="0"/>
    <xf numFmtId="40" fontId="24"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81" fontId="45" fillId="0" borderId="0">
      <alignment vertical="center"/>
    </xf>
    <xf numFmtId="184" fontId="23" fillId="0" borderId="0">
      <protection locked="0"/>
    </xf>
    <xf numFmtId="10" fontId="11" fillId="0" borderId="0" applyFont="0" applyFill="0" applyBorder="0" applyAlignment="0" applyProtection="0"/>
    <xf numFmtId="0" fontId="62" fillId="0" borderId="0">
      <protection locked="0"/>
    </xf>
    <xf numFmtId="181" fontId="37" fillId="0" borderId="0" applyFont="0" applyFill="0" applyBorder="0" applyAlignment="0" applyProtection="0"/>
    <xf numFmtId="181" fontId="37" fillId="0" borderId="0" applyFont="0" applyFill="0" applyBorder="0" applyAlignment="0" applyProtection="0"/>
    <xf numFmtId="30" fontId="78" fillId="0" borderId="0" applyNumberFormat="0" applyFill="0" applyBorder="0" applyAlignment="0" applyProtection="0">
      <alignment horizontal="left"/>
    </xf>
    <xf numFmtId="226" fontId="2" fillId="0" borderId="0" applyFont="0" applyFill="0" applyBorder="0" applyAlignment="0" applyProtection="0"/>
    <xf numFmtId="181" fontId="11" fillId="0" borderId="0" applyFont="0" applyFill="0" applyBorder="0" applyAlignment="0" applyProtection="0"/>
    <xf numFmtId="227" fontId="45" fillId="0" borderId="0">
      <alignment vertical="center"/>
    </xf>
    <xf numFmtId="227" fontId="45" fillId="0" borderId="0">
      <alignment vertical="distributed"/>
    </xf>
    <xf numFmtId="0" fontId="11" fillId="4" borderId="0"/>
    <xf numFmtId="0" fontId="30" fillId="0" borderId="0"/>
    <xf numFmtId="40" fontId="79" fillId="0" borderId="0" applyBorder="0">
      <alignment horizontal="right"/>
    </xf>
    <xf numFmtId="40" fontId="24" fillId="0" borderId="0" applyFont="0" applyFill="0" applyBorder="0" applyAlignment="0" applyProtection="0"/>
    <xf numFmtId="190" fontId="31" fillId="0" borderId="0">
      <alignment horizontal="center"/>
    </xf>
    <xf numFmtId="49" fontId="80" fillId="0" borderId="0" applyFill="0" applyBorder="0" applyProtection="0">
      <alignment horizontal="centerContinuous" vertical="center"/>
    </xf>
    <xf numFmtId="0" fontId="32" fillId="0" borderId="0" applyFill="0" applyBorder="0" applyProtection="0">
      <alignment horizontal="centerContinuous" vertical="center"/>
    </xf>
    <xf numFmtId="0" fontId="33" fillId="5" borderId="0" applyFill="0" applyBorder="0" applyProtection="0">
      <alignment horizontal="center" vertical="center"/>
    </xf>
    <xf numFmtId="184" fontId="23" fillId="0" borderId="9">
      <protection locked="0"/>
    </xf>
    <xf numFmtId="0" fontId="8" fillId="0" borderId="5">
      <alignment horizontal="left"/>
    </xf>
    <xf numFmtId="0" fontId="11" fillId="0" borderId="0" applyFont="0" applyFill="0" applyBorder="0" applyAlignment="0" applyProtection="0"/>
    <xf numFmtId="0" fontId="11" fillId="0" borderId="0" applyFont="0" applyFill="0" applyBorder="0" applyAlignment="0" applyProtection="0"/>
    <xf numFmtId="0" fontId="81" fillId="0" borderId="0" applyNumberFormat="0" applyFill="0" applyBorder="0" applyAlignment="0" applyProtection="0">
      <alignment vertical="top"/>
      <protection locked="0"/>
    </xf>
    <xf numFmtId="49" fontId="3" fillId="0" borderId="2">
      <alignment horizontal="center" vertical="center"/>
    </xf>
    <xf numFmtId="2" fontId="46" fillId="0" borderId="0" applyFont="0" applyFill="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0"/>
    <xf numFmtId="0" fontId="45" fillId="0" borderId="0">
      <alignment vertical="center"/>
    </xf>
    <xf numFmtId="0" fontId="50" fillId="0" borderId="0"/>
    <xf numFmtId="0" fontId="46" fillId="0" borderId="0" applyFont="0" applyFill="0" applyBorder="0" applyAlignment="0" applyProtection="0"/>
    <xf numFmtId="3" fontId="24" fillId="0" borderId="4">
      <alignment horizontal="center"/>
    </xf>
    <xf numFmtId="0" fontId="1" fillId="0" borderId="10">
      <alignment vertical="center"/>
    </xf>
    <xf numFmtId="0" fontId="46" fillId="0" borderId="0" applyFont="0" applyFill="0" applyBorder="0" applyAlignment="0" applyProtection="0"/>
    <xf numFmtId="0" fontId="7" fillId="0" borderId="0" applyNumberFormat="0" applyFill="0" applyBorder="0" applyAlignment="0" applyProtection="0">
      <alignment vertical="top"/>
      <protection locked="0"/>
    </xf>
    <xf numFmtId="40" fontId="51" fillId="0" borderId="0" applyFont="0" applyFill="0" applyBorder="0" applyAlignment="0" applyProtection="0"/>
    <xf numFmtId="38" fontId="51" fillId="0" borderId="0" applyFont="0" applyFill="0" applyBorder="0" applyAlignment="0" applyProtection="0"/>
    <xf numFmtId="40" fontId="13" fillId="0" borderId="0" applyFont="0" applyFill="0" applyBorder="0" applyAlignment="0" applyProtection="0"/>
    <xf numFmtId="38" fontId="13" fillId="0" borderId="0" applyFont="0" applyFill="0" applyBorder="0" applyAlignment="0" applyProtection="0"/>
    <xf numFmtId="179" fontId="9" fillId="0" borderId="11">
      <alignment vertical="center"/>
    </xf>
    <xf numFmtId="0" fontId="51" fillId="0" borderId="0" applyFont="0" applyFill="0" applyBorder="0" applyAlignment="0" applyProtection="0"/>
    <xf numFmtId="0" fontId="51"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45" fillId="0" borderId="0" applyNumberFormat="0" applyFont="0" applyFill="0" applyBorder="0" applyProtection="0">
      <alignment horizontal="distributed" vertical="center" justifyLastLine="1"/>
    </xf>
    <xf numFmtId="0" fontId="2" fillId="0" borderId="0">
      <protection locked="0"/>
    </xf>
    <xf numFmtId="10" fontId="53" fillId="0" borderId="0">
      <alignment vertical="center"/>
    </xf>
    <xf numFmtId="184" fontId="52" fillId="0" borderId="0">
      <protection locked="0"/>
    </xf>
    <xf numFmtId="0" fontId="2" fillId="0" borderId="0">
      <protection locked="0"/>
    </xf>
    <xf numFmtId="0" fontId="2" fillId="0" borderId="0">
      <protection locked="0"/>
    </xf>
    <xf numFmtId="10" fontId="53" fillId="0" borderId="0">
      <alignment vertical="center"/>
    </xf>
    <xf numFmtId="0" fontId="2" fillId="0" borderId="0">
      <protection locked="0"/>
    </xf>
    <xf numFmtId="0" fontId="2" fillId="0" borderId="0">
      <protection locked="0"/>
    </xf>
    <xf numFmtId="0" fontId="2" fillId="0" borderId="0">
      <protection locked="0"/>
    </xf>
    <xf numFmtId="0" fontId="2" fillId="0" borderId="0">
      <protection locked="0"/>
    </xf>
    <xf numFmtId="10" fontId="53" fillId="0" borderId="0">
      <alignment vertical="center"/>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0" fontId="12" fillId="0" borderId="0" applyFont="0" applyFill="0" applyBorder="0" applyProtection="0">
      <alignment horizontal="center" vertical="center"/>
    </xf>
    <xf numFmtId="201" fontId="12" fillId="0" borderId="0" applyFont="0" applyFill="0" applyBorder="0" applyProtection="0">
      <alignment horizontal="center" vertical="center"/>
    </xf>
    <xf numFmtId="9" fontId="14" fillId="5" borderId="0" applyFill="0" applyBorder="0" applyProtection="0">
      <alignment horizontal="right"/>
    </xf>
    <xf numFmtId="10" fontId="14" fillId="0" borderId="0" applyFill="0" applyBorder="0" applyProtection="0">
      <alignment horizontal="right"/>
    </xf>
    <xf numFmtId="202" fontId="2" fillId="0" borderId="0" applyFont="0" applyFill="0" applyBorder="0" applyAlignment="0" applyProtection="0"/>
    <xf numFmtId="203" fontId="45" fillId="0" borderId="0" applyFont="0" applyFill="0" applyBorder="0" applyAlignment="0" applyProtection="0"/>
    <xf numFmtId="204" fontId="54" fillId="0" borderId="1" applyFont="0" applyFill="0" applyAlignment="0" applyProtection="0">
      <alignment horizontal="center" vertical="center"/>
    </xf>
    <xf numFmtId="0" fontId="55" fillId="0" borderId="0"/>
    <xf numFmtId="179" fontId="56" fillId="0" borderId="12">
      <alignment vertical="center"/>
    </xf>
    <xf numFmtId="0" fontId="15" fillId="0" borderId="0" applyNumberFormat="0" applyFont="0" applyFill="0" applyBorder="0" applyProtection="0">
      <alignment horizontal="centerContinuous" vertical="center"/>
    </xf>
    <xf numFmtId="0" fontId="4" fillId="0" borderId="0" applyNumberFormat="0" applyFont="0" applyFill="0" applyBorder="0" applyProtection="0">
      <alignment horizontal="centerContinuous" vertical="center"/>
    </xf>
    <xf numFmtId="0" fontId="4" fillId="0" borderId="0" applyNumberFormat="0" applyFont="0" applyFill="0" applyBorder="0" applyProtection="0">
      <alignment horizontal="centerContinuous" vertical="center"/>
    </xf>
    <xf numFmtId="0" fontId="45" fillId="0" borderId="0" applyNumberFormat="0" applyFont="0" applyFill="0" applyBorder="0" applyProtection="0">
      <alignment horizontal="centerContinuous" vertical="center"/>
    </xf>
    <xf numFmtId="205" fontId="4" fillId="0" borderId="0" applyNumberFormat="0" applyFont="0" applyFill="0" applyBorder="0" applyProtection="0">
      <alignment horizontal="centerContinuous" vertical="center"/>
    </xf>
    <xf numFmtId="205" fontId="57" fillId="0" borderId="13" applyFont="0" applyFill="0" applyBorder="0" applyAlignment="0" applyProtection="0">
      <alignment vertical="center"/>
    </xf>
    <xf numFmtId="185" fontId="57" fillId="0" borderId="13" applyFont="0" applyFill="0" applyBorder="0" applyAlignment="0" applyProtection="0">
      <alignment vertical="center"/>
    </xf>
    <xf numFmtId="206" fontId="53" fillId="0" borderId="0">
      <alignment vertical="center"/>
    </xf>
    <xf numFmtId="179" fontId="15" fillId="0" borderId="12">
      <alignment vertical="center"/>
    </xf>
    <xf numFmtId="207" fontId="58" fillId="0" borderId="0" applyFont="0" applyFill="0" applyBorder="0" applyAlignment="0" applyProtection="0"/>
    <xf numFmtId="0" fontId="16" fillId="0" borderId="2" applyFont="0" applyFill="0" applyBorder="0" applyAlignment="0" applyProtection="0">
      <alignment horizontal="centerContinuous" vertical="center"/>
    </xf>
    <xf numFmtId="0" fontId="12" fillId="0" borderId="0">
      <alignment vertical="center"/>
    </xf>
    <xf numFmtId="183" fontId="4" fillId="0" borderId="0" applyFont="0" applyFill="0" applyBorder="0" applyAlignment="0" applyProtection="0">
      <alignment horizontal="centerContinuous" vertical="center"/>
    </xf>
    <xf numFmtId="182" fontId="4" fillId="0" borderId="0" applyFont="0" applyFill="0" applyBorder="0" applyAlignment="0" applyProtection="0">
      <alignment vertical="center"/>
    </xf>
    <xf numFmtId="41" fontId="2" fillId="0" borderId="0" applyFont="0" applyFill="0" applyBorder="0" applyAlignment="0" applyProtection="0"/>
    <xf numFmtId="0" fontId="11" fillId="0" borderId="0"/>
    <xf numFmtId="0" fontId="59" fillId="0" borderId="14"/>
    <xf numFmtId="0" fontId="17" fillId="0" borderId="0" applyNumberFormat="0" applyFill="0" applyBorder="0" applyAlignment="0" applyProtection="0">
      <alignment vertical="top"/>
      <protection locked="0"/>
    </xf>
    <xf numFmtId="208" fontId="3" fillId="0" borderId="2" applyBorder="0">
      <alignment vertical="center"/>
    </xf>
    <xf numFmtId="0" fontId="10" fillId="0" borderId="0">
      <alignment vertical="center"/>
    </xf>
    <xf numFmtId="0" fontId="60" fillId="0" borderId="0">
      <alignment horizontal="center" vertical="center"/>
    </xf>
    <xf numFmtId="0" fontId="15" fillId="0" borderId="0" applyNumberFormat="0" applyFont="0" applyFill="0" applyBorder="0" applyProtection="0">
      <alignment vertical="center"/>
    </xf>
    <xf numFmtId="4" fontId="46" fillId="0" borderId="0" applyFont="0" applyFill="0" applyBorder="0" applyAlignment="0" applyProtection="0"/>
    <xf numFmtId="3" fontId="46" fillId="0" borderId="0" applyFont="0" applyFill="0" applyBorder="0" applyAlignment="0" applyProtection="0"/>
    <xf numFmtId="0" fontId="49" fillId="6" borderId="0"/>
    <xf numFmtId="0" fontId="12" fillId="0" borderId="2">
      <alignment horizontal="distributed" vertical="center"/>
    </xf>
    <xf numFmtId="0" fontId="12" fillId="0" borderId="15">
      <alignment horizontal="distributed" vertical="top"/>
    </xf>
    <xf numFmtId="0" fontId="12" fillId="0" borderId="16">
      <alignment horizontal="distributed"/>
    </xf>
    <xf numFmtId="0" fontId="12" fillId="0" borderId="0"/>
    <xf numFmtId="0" fontId="61" fillId="0" borderId="0"/>
    <xf numFmtId="0" fontId="2" fillId="0" borderId="0"/>
    <xf numFmtId="0" fontId="12" fillId="0" borderId="0"/>
    <xf numFmtId="0" fontId="2" fillId="0" borderId="0">
      <protection locked="0"/>
    </xf>
    <xf numFmtId="0" fontId="2" fillId="0" borderId="0">
      <protection locked="0"/>
    </xf>
    <xf numFmtId="0" fontId="2" fillId="0" borderId="0">
      <protection locked="0"/>
    </xf>
    <xf numFmtId="0"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84"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9" fontId="12" fillId="0" borderId="0" applyFont="0" applyFill="0" applyBorder="0" applyProtection="0">
      <alignment vertical="center"/>
    </xf>
    <xf numFmtId="38" fontId="45" fillId="0" borderId="0" applyFont="0" applyFill="0" applyBorder="0" applyProtection="0">
      <alignment vertical="center"/>
    </xf>
    <xf numFmtId="0" fontId="52" fillId="0" borderId="0">
      <protection locked="0"/>
    </xf>
    <xf numFmtId="179" fontId="12" fillId="0" borderId="17">
      <alignment horizontal="center" vertical="center"/>
    </xf>
    <xf numFmtId="0" fontId="12" fillId="0" borderId="0" applyFont="0" applyFill="0" applyBorder="0" applyAlignment="0" applyProtection="0"/>
    <xf numFmtId="179" fontId="9" fillId="0" borderId="18">
      <alignment vertical="center"/>
    </xf>
    <xf numFmtId="210" fontId="11" fillId="0" borderId="2"/>
    <xf numFmtId="186" fontId="12" fillId="5" borderId="0" applyFill="0" applyBorder="0" applyProtection="0">
      <alignment horizontal="right"/>
    </xf>
    <xf numFmtId="181" fontId="9" fillId="0" borderId="19"/>
    <xf numFmtId="38" fontId="45" fillId="0" borderId="0" applyFont="0" applyFill="0" applyBorder="0" applyAlignment="0" applyProtection="0">
      <alignment vertical="center"/>
    </xf>
    <xf numFmtId="176" fontId="45" fillId="0" borderId="0" applyFont="0" applyFill="0" applyBorder="0" applyAlignment="0" applyProtection="0">
      <alignment vertical="center"/>
    </xf>
    <xf numFmtId="38" fontId="45" fillId="0" borderId="0" applyFill="0" applyBorder="0" applyAlignment="0" applyProtection="0">
      <alignment vertical="center"/>
    </xf>
    <xf numFmtId="206" fontId="62" fillId="0" borderId="0" applyFont="0" applyFill="0" applyBorder="0" applyAlignment="0" applyProtection="0"/>
    <xf numFmtId="40" fontId="12" fillId="0" borderId="1"/>
    <xf numFmtId="0" fontId="12" fillId="0" borderId="0" applyFont="0" applyFill="0" applyBorder="0" applyAlignment="0" applyProtection="0"/>
    <xf numFmtId="0" fontId="63" fillId="0" borderId="0">
      <alignment horizontal="center" vertical="center"/>
    </xf>
    <xf numFmtId="0" fontId="2" fillId="0" borderId="0">
      <protection locked="0"/>
    </xf>
    <xf numFmtId="0" fontId="2" fillId="0" borderId="0">
      <protection locked="0"/>
    </xf>
    <xf numFmtId="0" fontId="2" fillId="0" borderId="0">
      <protection locked="0"/>
    </xf>
    <xf numFmtId="0"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84"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12" fillId="0" borderId="0" applyFont="0" applyFill="0" applyBorder="0" applyAlignment="0" applyProtection="0"/>
    <xf numFmtId="10" fontId="46" fillId="0" borderId="0" applyFont="0" applyFill="0" applyBorder="0" applyAlignment="0" applyProtection="0"/>
    <xf numFmtId="0" fontId="2" fillId="0" borderId="0"/>
    <xf numFmtId="0" fontId="15" fillId="0" borderId="20">
      <alignment horizontal="center" vertical="center"/>
    </xf>
    <xf numFmtId="0" fontId="15" fillId="0" borderId="20">
      <alignment horizontal="left" vertical="center"/>
    </xf>
    <xf numFmtId="0" fontId="15" fillId="0" borderId="20">
      <alignment vertical="center" textRotation="255"/>
    </xf>
    <xf numFmtId="0" fontId="2" fillId="0" borderId="0">
      <protection locked="0"/>
    </xf>
    <xf numFmtId="0" fontId="2" fillId="0" borderId="0">
      <protection locked="0"/>
    </xf>
    <xf numFmtId="0"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84" fontId="5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alignment vertical="center"/>
    </xf>
    <xf numFmtId="0" fontId="2" fillId="0" borderId="0"/>
    <xf numFmtId="0" fontId="3" fillId="0" borderId="0"/>
    <xf numFmtId="0" fontId="5" fillId="0" borderId="0"/>
    <xf numFmtId="0" fontId="2" fillId="0" borderId="0">
      <alignment vertical="center"/>
    </xf>
    <xf numFmtId="0" fontId="9" fillId="0" borderId="0"/>
    <xf numFmtId="0" fontId="9" fillId="0" borderId="0" applyProtection="0"/>
    <xf numFmtId="0" fontId="46" fillId="0" borderId="21" applyNumberFormat="0" applyFont="0" applyFill="0" applyAlignment="0" applyProtection="0"/>
    <xf numFmtId="211" fontId="2" fillId="0" borderId="0" applyFont="0" applyFill="0" applyBorder="0" applyAlignment="0" applyProtection="0"/>
    <xf numFmtId="212" fontId="46" fillId="0" borderId="0" applyFont="0" applyFill="0" applyBorder="0" applyAlignment="0" applyProtection="0"/>
    <xf numFmtId="0" fontId="3" fillId="0" borderId="0"/>
  </cellStyleXfs>
  <cellXfs count="177">
    <xf numFmtId="0" fontId="0" fillId="0" borderId="0" xfId="0"/>
    <xf numFmtId="0" fontId="4" fillId="0" borderId="0" xfId="1433" applyNumberFormat="1" applyFont="1" applyFill="1" applyAlignment="1">
      <alignment vertical="center"/>
    </xf>
    <xf numFmtId="0" fontId="57" fillId="0" borderId="2" xfId="1433" applyNumberFormat="1" applyFont="1" applyFill="1" applyBorder="1" applyAlignment="1">
      <alignment horizontal="center" vertical="center" shrinkToFit="1"/>
    </xf>
    <xf numFmtId="49" fontId="57" fillId="0" borderId="2" xfId="1434" applyNumberFormat="1" applyFont="1" applyFill="1" applyBorder="1" applyAlignment="1">
      <alignment horizontal="center" vertical="center" wrapText="1"/>
    </xf>
    <xf numFmtId="0" fontId="57" fillId="0" borderId="2" xfId="1433" applyNumberFormat="1" applyFont="1" applyFill="1" applyBorder="1" applyAlignment="1">
      <alignment horizontal="center" vertical="center"/>
    </xf>
    <xf numFmtId="49" fontId="57" fillId="0" borderId="2" xfId="1433" applyNumberFormat="1" applyFont="1" applyFill="1" applyBorder="1" applyAlignment="1">
      <alignment horizontal="center" vertical="center"/>
    </xf>
    <xf numFmtId="177" fontId="57" fillId="0" borderId="2" xfId="1335" applyNumberFormat="1" applyFont="1" applyFill="1" applyBorder="1" applyAlignment="1">
      <alignment horizontal="right" vertical="center"/>
    </xf>
    <xf numFmtId="0" fontId="4" fillId="0" borderId="23" xfId="1433" applyNumberFormat="1" applyFont="1" applyFill="1" applyBorder="1" applyAlignment="1">
      <alignment horizontal="center" vertical="center"/>
    </xf>
    <xf numFmtId="0" fontId="4" fillId="0" borderId="0" xfId="1433" applyNumberFormat="1" applyFont="1" applyFill="1" applyAlignment="1">
      <alignment horizontal="center" vertical="center"/>
    </xf>
    <xf numFmtId="49" fontId="4" fillId="0" borderId="0" xfId="1433" applyNumberFormat="1" applyFont="1" applyFill="1" applyAlignment="1">
      <alignment horizontal="center" vertical="center"/>
    </xf>
    <xf numFmtId="41" fontId="4" fillId="0" borderId="0" xfId="1433" applyNumberFormat="1" applyFont="1" applyFill="1" applyAlignment="1">
      <alignment horizontal="center" vertical="center" shrinkToFit="1"/>
    </xf>
    <xf numFmtId="0" fontId="4" fillId="0" borderId="0" xfId="1433" applyNumberFormat="1" applyFont="1" applyFill="1" applyAlignment="1">
      <alignment horizontal="center" vertical="center" shrinkToFit="1"/>
    </xf>
    <xf numFmtId="0" fontId="83" fillId="0" borderId="0" xfId="1433" applyNumberFormat="1" applyFont="1" applyFill="1" applyAlignment="1">
      <alignment vertical="center"/>
    </xf>
    <xf numFmtId="177" fontId="57" fillId="0" borderId="2" xfId="0" applyNumberFormat="1" applyFont="1" applyFill="1" applyBorder="1" applyAlignment="1">
      <alignment horizontal="left" vertical="center" wrapText="1" shrinkToFit="1"/>
    </xf>
    <xf numFmtId="0" fontId="57" fillId="0" borderId="2" xfId="1433" applyNumberFormat="1" applyFont="1" applyFill="1" applyBorder="1" applyAlignment="1">
      <alignment horizontal="center" vertical="center" wrapText="1" shrinkToFit="1"/>
    </xf>
    <xf numFmtId="0" fontId="57" fillId="0" borderId="2" xfId="1433" applyNumberFormat="1" applyFont="1" applyFill="1" applyBorder="1" applyAlignment="1">
      <alignment horizontal="center" vertical="center" wrapText="1"/>
    </xf>
    <xf numFmtId="0" fontId="82" fillId="0" borderId="0" xfId="1433" applyNumberFormat="1" applyFont="1" applyFill="1" applyBorder="1" applyAlignment="1">
      <alignment horizontal="center" vertical="center"/>
    </xf>
    <xf numFmtId="0" fontId="82" fillId="0" borderId="0" xfId="1433" applyNumberFormat="1" applyFont="1" applyFill="1" applyBorder="1" applyAlignment="1">
      <alignment horizontal="center" vertical="center"/>
    </xf>
    <xf numFmtId="0" fontId="88" fillId="0" borderId="0" xfId="1440" applyFont="1" applyAlignment="1">
      <alignment vertical="center"/>
    </xf>
    <xf numFmtId="0" fontId="57" fillId="0" borderId="0" xfId="1432" applyFont="1" applyAlignment="1" applyProtection="1">
      <alignment horizontal="right" vertical="center"/>
    </xf>
    <xf numFmtId="0" fontId="89" fillId="0" borderId="0" xfId="1440" applyFont="1" applyBorder="1" applyAlignment="1">
      <alignment horizontal="distributed" vertical="center"/>
    </xf>
    <xf numFmtId="0" fontId="57" fillId="0" borderId="0" xfId="1440" applyFont="1" applyBorder="1" applyAlignment="1">
      <alignment vertical="center"/>
    </xf>
    <xf numFmtId="0" fontId="57" fillId="0" borderId="0" xfId="1440" applyFont="1" applyAlignment="1">
      <alignment vertical="center"/>
    </xf>
    <xf numFmtId="0" fontId="57" fillId="0" borderId="0" xfId="0" applyFont="1" applyAlignment="1">
      <alignment vertical="center"/>
    </xf>
    <xf numFmtId="0" fontId="57" fillId="0" borderId="24" xfId="1440" applyFont="1" applyFill="1" applyBorder="1" applyAlignment="1">
      <alignment horizontal="centerContinuous" vertical="center"/>
    </xf>
    <xf numFmtId="0" fontId="57" fillId="0" borderId="25" xfId="1440" applyFont="1" applyFill="1" applyBorder="1" applyAlignment="1">
      <alignment horizontal="centerContinuous" vertical="center"/>
    </xf>
    <xf numFmtId="0" fontId="57" fillId="0" borderId="26" xfId="1440" applyFont="1" applyFill="1" applyBorder="1" applyAlignment="1">
      <alignment horizontal="centerContinuous" vertical="center"/>
    </xf>
    <xf numFmtId="0" fontId="57" fillId="0" borderId="0" xfId="1440" applyFont="1" applyFill="1" applyAlignment="1">
      <alignment horizontal="center" vertical="center"/>
    </xf>
    <xf numFmtId="0" fontId="57" fillId="0" borderId="0" xfId="1440" applyFont="1" applyFill="1" applyAlignment="1">
      <alignment vertical="center"/>
    </xf>
    <xf numFmtId="0" fontId="57" fillId="0" borderId="37" xfId="1440" applyFont="1" applyFill="1" applyBorder="1" applyAlignment="1">
      <alignment horizontal="center" vertical="center" wrapText="1"/>
    </xf>
    <xf numFmtId="0" fontId="57" fillId="0" borderId="38" xfId="1440" applyFont="1" applyFill="1" applyBorder="1" applyAlignment="1">
      <alignment horizontal="center" vertical="center" wrapText="1"/>
    </xf>
    <xf numFmtId="0" fontId="57" fillId="0" borderId="28" xfId="1440" applyFont="1" applyFill="1" applyBorder="1" applyAlignment="1">
      <alignment horizontal="center" vertical="center" wrapText="1"/>
    </xf>
    <xf numFmtId="0" fontId="57" fillId="0" borderId="9" xfId="1440" applyFont="1" applyFill="1" applyBorder="1" applyAlignment="1">
      <alignment horizontal="center" vertical="center" wrapText="1"/>
    </xf>
    <xf numFmtId="0" fontId="57" fillId="0" borderId="39" xfId="1440" applyFont="1" applyFill="1" applyBorder="1" applyAlignment="1">
      <alignment horizontal="center" vertical="center" wrapText="1"/>
    </xf>
    <xf numFmtId="0" fontId="90" fillId="0" borderId="0" xfId="1440" applyFont="1" applyAlignment="1">
      <alignment horizontal="distributed" vertical="center"/>
    </xf>
    <xf numFmtId="0" fontId="90" fillId="0" borderId="0" xfId="1440" applyFont="1" applyAlignment="1">
      <alignment vertical="center"/>
    </xf>
    <xf numFmtId="0" fontId="86" fillId="0" borderId="0" xfId="1440" applyFont="1" applyAlignment="1">
      <alignment horizontal="center" vertical="center"/>
    </xf>
    <xf numFmtId="0" fontId="86" fillId="0" borderId="0" xfId="1440" applyFont="1" applyAlignment="1">
      <alignment vertical="center"/>
    </xf>
    <xf numFmtId="0" fontId="86" fillId="0" borderId="27" xfId="1440" applyFont="1" applyFill="1" applyBorder="1" applyAlignment="1">
      <alignment horizontal="center" vertical="center" wrapText="1"/>
    </xf>
    <xf numFmtId="3" fontId="86" fillId="0" borderId="7" xfId="1335" applyNumberFormat="1" applyFont="1" applyBorder="1" applyAlignment="1">
      <alignment horizontal="right" vertical="center"/>
    </xf>
    <xf numFmtId="3" fontId="86" fillId="0" borderId="7" xfId="1440" applyNumberFormat="1" applyFont="1" applyBorder="1" applyAlignment="1">
      <alignment horizontal="right" vertical="center"/>
    </xf>
    <xf numFmtId="41" fontId="86" fillId="0" borderId="7" xfId="1335" applyNumberFormat="1" applyFont="1" applyBorder="1" applyAlignment="1">
      <alignment horizontal="right" vertical="center"/>
    </xf>
    <xf numFmtId="3" fontId="86" fillId="0" borderId="29" xfId="1335" applyNumberFormat="1" applyFont="1" applyBorder="1" applyAlignment="1">
      <alignment horizontal="right" vertical="center"/>
    </xf>
    <xf numFmtId="176" fontId="86" fillId="0" borderId="27" xfId="1335" applyNumberFormat="1" applyFont="1" applyBorder="1" applyAlignment="1">
      <alignment horizontal="right" vertical="center"/>
    </xf>
    <xf numFmtId="3" fontId="86" fillId="0" borderId="29" xfId="1440" applyNumberFormat="1" applyFont="1" applyBorder="1" applyAlignment="1">
      <alignment horizontal="right" vertical="center"/>
    </xf>
    <xf numFmtId="228" fontId="86" fillId="0" borderId="27" xfId="1335" applyNumberFormat="1" applyFont="1" applyBorder="1" applyAlignment="1">
      <alignment horizontal="right" vertical="center"/>
    </xf>
    <xf numFmtId="41" fontId="86" fillId="0" borderId="27" xfId="1335" applyNumberFormat="1" applyFont="1" applyBorder="1" applyAlignment="1">
      <alignment horizontal="right" vertical="center"/>
    </xf>
    <xf numFmtId="176" fontId="86" fillId="0" borderId="7" xfId="1335" applyNumberFormat="1" applyFont="1" applyBorder="1" applyAlignment="1">
      <alignment horizontal="right" vertical="center"/>
    </xf>
    <xf numFmtId="41" fontId="86" fillId="0" borderId="27" xfId="1335" applyFont="1" applyBorder="1" applyAlignment="1">
      <alignment horizontal="right" vertical="center"/>
    </xf>
    <xf numFmtId="229" fontId="86" fillId="0" borderId="27" xfId="1335" applyNumberFormat="1" applyFont="1" applyBorder="1" applyAlignment="1">
      <alignment horizontal="right" vertical="center"/>
    </xf>
    <xf numFmtId="3" fontId="86" fillId="0" borderId="27" xfId="1335" applyNumberFormat="1" applyFont="1" applyBorder="1" applyAlignment="1">
      <alignment horizontal="right" vertical="center"/>
    </xf>
    <xf numFmtId="177" fontId="86" fillId="0" borderId="27" xfId="1335" applyNumberFormat="1" applyFont="1" applyBorder="1" applyAlignment="1">
      <alignment horizontal="right" vertical="center"/>
    </xf>
    <xf numFmtId="1" fontId="4" fillId="0" borderId="0" xfId="1433" applyNumberFormat="1" applyFont="1" applyFill="1" applyAlignment="1">
      <alignment horizontal="center" vertical="center" shrinkToFit="1"/>
    </xf>
    <xf numFmtId="0" fontId="86" fillId="0" borderId="2" xfId="1433" applyNumberFormat="1" applyFont="1" applyFill="1" applyBorder="1" applyAlignment="1">
      <alignment horizontal="center" vertical="center" wrapText="1"/>
    </xf>
    <xf numFmtId="0" fontId="86" fillId="0" borderId="2" xfId="1433" applyNumberFormat="1" applyFont="1" applyFill="1" applyBorder="1" applyAlignment="1">
      <alignment horizontal="center" vertical="center"/>
    </xf>
    <xf numFmtId="49" fontId="86" fillId="0" borderId="2" xfId="1433" applyNumberFormat="1" applyFont="1" applyFill="1" applyBorder="1" applyAlignment="1">
      <alignment horizontal="center" vertical="center"/>
    </xf>
    <xf numFmtId="0" fontId="86" fillId="0" borderId="2" xfId="1433" applyNumberFormat="1" applyFont="1" applyFill="1" applyBorder="1" applyAlignment="1">
      <alignment horizontal="center" vertical="center" shrinkToFit="1"/>
    </xf>
    <xf numFmtId="177" fontId="86" fillId="0" borderId="2" xfId="1335" applyNumberFormat="1" applyFont="1" applyFill="1" applyBorder="1" applyAlignment="1">
      <alignment horizontal="right" vertical="center"/>
    </xf>
    <xf numFmtId="0" fontId="86" fillId="0" borderId="2" xfId="1433" applyNumberFormat="1" applyFont="1" applyFill="1" applyBorder="1" applyAlignment="1">
      <alignment horizontal="center" vertical="center" wrapText="1" shrinkToFit="1"/>
    </xf>
    <xf numFmtId="49" fontId="86" fillId="0" borderId="2" xfId="1434" applyNumberFormat="1" applyFont="1" applyFill="1" applyBorder="1" applyAlignment="1">
      <alignment horizontal="left" vertical="center" wrapText="1"/>
    </xf>
    <xf numFmtId="0" fontId="87" fillId="0" borderId="0" xfId="1433" applyNumberFormat="1" applyFont="1" applyFill="1" applyAlignment="1">
      <alignment vertical="center"/>
    </xf>
    <xf numFmtId="49" fontId="86" fillId="0" borderId="2" xfId="1434" applyNumberFormat="1" applyFont="1" applyFill="1" applyBorder="1" applyAlignment="1">
      <alignment horizontal="center" vertical="center" wrapText="1"/>
    </xf>
    <xf numFmtId="0" fontId="91" fillId="0" borderId="2" xfId="1433" applyNumberFormat="1" applyFont="1" applyFill="1" applyBorder="1" applyAlignment="1">
      <alignment horizontal="center" vertical="center" wrapText="1" shrinkToFit="1"/>
    </xf>
    <xf numFmtId="177" fontId="86" fillId="0" borderId="2" xfId="0" applyNumberFormat="1" applyFont="1" applyFill="1" applyBorder="1" applyAlignment="1">
      <alignment horizontal="center" vertical="center" wrapText="1"/>
    </xf>
    <xf numFmtId="177" fontId="86" fillId="0" borderId="2" xfId="0" applyNumberFormat="1" applyFont="1" applyFill="1" applyBorder="1" applyAlignment="1">
      <alignment horizontal="center" vertical="center" wrapText="1" shrinkToFit="1"/>
    </xf>
    <xf numFmtId="177" fontId="86" fillId="0" borderId="2" xfId="0" applyNumberFormat="1" applyFont="1" applyFill="1" applyBorder="1" applyAlignment="1">
      <alignment horizontal="left" vertical="center" wrapText="1" shrinkToFit="1"/>
    </xf>
    <xf numFmtId="0" fontId="87" fillId="0" borderId="10" xfId="1433" applyNumberFormat="1" applyFont="1" applyFill="1" applyBorder="1" applyAlignment="1">
      <alignment vertical="center"/>
    </xf>
    <xf numFmtId="0" fontId="87" fillId="0" borderId="19" xfId="1433" applyNumberFormat="1" applyFont="1" applyFill="1" applyBorder="1" applyAlignment="1">
      <alignment vertical="center"/>
    </xf>
    <xf numFmtId="177" fontId="87" fillId="0" borderId="0" xfId="1433" applyNumberFormat="1" applyFont="1" applyFill="1" applyAlignment="1">
      <alignment vertical="center"/>
    </xf>
    <xf numFmtId="0" fontId="85" fillId="0" borderId="0" xfId="1433" applyNumberFormat="1" applyFont="1" applyFill="1" applyBorder="1" applyAlignment="1">
      <alignment horizontal="right" vertical="center"/>
    </xf>
    <xf numFmtId="41" fontId="57" fillId="0" borderId="2" xfId="1433" applyNumberFormat="1" applyFont="1" applyFill="1" applyBorder="1" applyAlignment="1">
      <alignment horizontal="center" vertical="center"/>
    </xf>
    <xf numFmtId="0" fontId="87" fillId="0" borderId="0" xfId="1433" applyNumberFormat="1" applyFont="1" applyFill="1" applyBorder="1" applyAlignment="1">
      <alignment vertical="center"/>
    </xf>
    <xf numFmtId="0" fontId="92" fillId="0" borderId="2" xfId="0" applyFont="1" applyFill="1" applyBorder="1" applyAlignment="1">
      <alignment horizontal="center" vertical="center"/>
    </xf>
    <xf numFmtId="0" fontId="93" fillId="0" borderId="0" xfId="1433" applyNumberFormat="1" applyFont="1" applyFill="1" applyAlignment="1">
      <alignment vertical="center"/>
    </xf>
    <xf numFmtId="0" fontId="86" fillId="0" borderId="16" xfId="1433" applyNumberFormat="1" applyFont="1" applyFill="1" applyBorder="1" applyAlignment="1">
      <alignment horizontal="center" vertical="center" wrapText="1"/>
    </xf>
    <xf numFmtId="0" fontId="86" fillId="0" borderId="16" xfId="1433" applyNumberFormat="1" applyFont="1" applyFill="1" applyBorder="1" applyAlignment="1">
      <alignment horizontal="center" vertical="center"/>
    </xf>
    <xf numFmtId="49" fontId="86" fillId="0" borderId="16" xfId="1433" applyNumberFormat="1" applyFont="1" applyFill="1" applyBorder="1" applyAlignment="1">
      <alignment horizontal="center" vertical="center"/>
    </xf>
    <xf numFmtId="0" fontId="86" fillId="0" borderId="16" xfId="1433" applyNumberFormat="1" applyFont="1" applyFill="1" applyBorder="1" applyAlignment="1">
      <alignment horizontal="center" vertical="center" shrinkToFit="1"/>
    </xf>
    <xf numFmtId="177" fontId="86" fillId="0" borderId="16" xfId="1335" applyNumberFormat="1" applyFont="1" applyFill="1" applyBorder="1" applyAlignment="1">
      <alignment horizontal="right" vertical="center"/>
    </xf>
    <xf numFmtId="0" fontId="86" fillId="0" borderId="15" xfId="1433" applyNumberFormat="1" applyFont="1" applyFill="1" applyBorder="1" applyAlignment="1">
      <alignment horizontal="center" vertical="center" wrapText="1"/>
    </xf>
    <xf numFmtId="0" fontId="86" fillId="0" borderId="15" xfId="1433" applyNumberFormat="1" applyFont="1" applyFill="1" applyBorder="1" applyAlignment="1">
      <alignment horizontal="center" vertical="center"/>
    </xf>
    <xf numFmtId="49" fontId="86" fillId="0" borderId="15" xfId="1433" applyNumberFormat="1" applyFont="1" applyFill="1" applyBorder="1" applyAlignment="1">
      <alignment horizontal="center" vertical="center"/>
    </xf>
    <xf numFmtId="0" fontId="86" fillId="0" borderId="15" xfId="1433" applyNumberFormat="1" applyFont="1" applyFill="1" applyBorder="1" applyAlignment="1">
      <alignment horizontal="center" vertical="center" shrinkToFit="1"/>
    </xf>
    <xf numFmtId="177" fontId="86" fillId="0" borderId="15" xfId="1335" applyNumberFormat="1" applyFont="1" applyFill="1" applyBorder="1" applyAlignment="1">
      <alignment horizontal="right" vertical="center"/>
    </xf>
    <xf numFmtId="0" fontId="57" fillId="0" borderId="2" xfId="1433" applyNumberFormat="1" applyFont="1" applyFill="1" applyBorder="1" applyAlignment="1">
      <alignment horizontal="center" vertical="center" wrapText="1"/>
    </xf>
    <xf numFmtId="41" fontId="86" fillId="0" borderId="0" xfId="1440" applyNumberFormat="1" applyFont="1" applyAlignment="1">
      <alignment vertical="center"/>
    </xf>
    <xf numFmtId="0" fontId="86" fillId="0" borderId="32" xfId="1440" applyFont="1" applyFill="1" applyBorder="1" applyAlignment="1">
      <alignment horizontal="center" vertical="center" wrapText="1"/>
    </xf>
    <xf numFmtId="0" fontId="86" fillId="0" borderId="50" xfId="1440" applyFont="1" applyFill="1" applyBorder="1" applyAlignment="1">
      <alignment horizontal="center" vertical="center" wrapText="1"/>
    </xf>
    <xf numFmtId="3" fontId="86" fillId="0" borderId="35" xfId="1335" applyNumberFormat="1" applyFont="1" applyBorder="1" applyAlignment="1">
      <alignment horizontal="right" vertical="center"/>
    </xf>
    <xf numFmtId="3" fontId="86" fillId="0" borderId="49" xfId="1440" applyNumberFormat="1" applyFont="1" applyBorder="1" applyAlignment="1">
      <alignment horizontal="right" vertical="center"/>
    </xf>
    <xf numFmtId="41" fontId="86" fillId="0" borderId="50" xfId="1335" applyFont="1" applyBorder="1" applyAlignment="1">
      <alignment horizontal="right" vertical="center"/>
    </xf>
    <xf numFmtId="3" fontId="86" fillId="0" borderId="49" xfId="1335" applyNumberFormat="1" applyFont="1" applyBorder="1" applyAlignment="1">
      <alignment horizontal="right" vertical="center"/>
    </xf>
    <xf numFmtId="41" fontId="86" fillId="0" borderId="0" xfId="1440" applyNumberFormat="1" applyFont="1" applyAlignment="1">
      <alignment horizontal="center" vertical="center"/>
    </xf>
    <xf numFmtId="0" fontId="86" fillId="0" borderId="30" xfId="1440" applyFont="1" applyFill="1" applyBorder="1" applyAlignment="1">
      <alignment horizontal="center" vertical="center" wrapText="1"/>
    </xf>
    <xf numFmtId="0" fontId="94" fillId="0" borderId="31" xfId="1440" applyFont="1" applyFill="1" applyBorder="1" applyAlignment="1">
      <alignment horizontal="center" vertical="center" wrapText="1"/>
    </xf>
    <xf numFmtId="0" fontId="94" fillId="0" borderId="22" xfId="1440" applyFont="1" applyFill="1" applyBorder="1" applyAlignment="1">
      <alignment horizontal="center" vertical="center" wrapText="1"/>
    </xf>
    <xf numFmtId="3" fontId="94" fillId="0" borderId="10" xfId="1335" applyNumberFormat="1" applyFont="1" applyBorder="1" applyAlignment="1">
      <alignment horizontal="right" vertical="center"/>
    </xf>
    <xf numFmtId="3" fontId="94" fillId="0" borderId="10" xfId="1440" applyNumberFormat="1" applyFont="1" applyBorder="1" applyAlignment="1">
      <alignment horizontal="right" vertical="center"/>
    </xf>
    <xf numFmtId="41" fontId="94" fillId="0" borderId="1" xfId="1335" applyFont="1" applyBorder="1" applyAlignment="1">
      <alignment horizontal="right" vertical="center"/>
    </xf>
    <xf numFmtId="0" fontId="94" fillId="0" borderId="0" xfId="1440" applyFont="1" applyAlignment="1">
      <alignment horizontal="center" vertical="center"/>
    </xf>
    <xf numFmtId="0" fontId="94" fillId="0" borderId="0" xfId="1440" applyFont="1" applyAlignment="1">
      <alignment vertical="center"/>
    </xf>
    <xf numFmtId="41" fontId="94" fillId="0" borderId="0" xfId="1440" applyNumberFormat="1" applyFont="1" applyAlignment="1">
      <alignment vertical="center"/>
    </xf>
    <xf numFmtId="0" fontId="94" fillId="0" borderId="27" xfId="1440" applyFont="1" applyFill="1" applyBorder="1" applyAlignment="1">
      <alignment horizontal="center" vertical="center" wrapText="1"/>
    </xf>
    <xf numFmtId="3" fontId="94" fillId="0" borderId="7" xfId="1335" applyNumberFormat="1" applyFont="1" applyBorder="1" applyAlignment="1">
      <alignment horizontal="right" vertical="center"/>
    </xf>
    <xf numFmtId="3" fontId="94" fillId="0" borderId="7" xfId="1440" applyNumberFormat="1" applyFont="1" applyBorder="1" applyAlignment="1">
      <alignment horizontal="right" vertical="center"/>
    </xf>
    <xf numFmtId="41" fontId="94" fillId="0" borderId="7" xfId="1335" applyNumberFormat="1" applyFont="1" applyBorder="1" applyAlignment="1">
      <alignment horizontal="right" vertical="center"/>
    </xf>
    <xf numFmtId="3" fontId="94" fillId="0" borderId="29" xfId="1335" applyNumberFormat="1" applyFont="1" applyBorder="1" applyAlignment="1">
      <alignment horizontal="right" vertical="center"/>
    </xf>
    <xf numFmtId="176" fontId="94" fillId="0" borderId="27" xfId="1335" applyNumberFormat="1" applyFont="1" applyBorder="1" applyAlignment="1">
      <alignment horizontal="right" vertical="center"/>
    </xf>
    <xf numFmtId="3" fontId="94" fillId="0" borderId="29" xfId="1440" applyNumberFormat="1" applyFont="1" applyBorder="1" applyAlignment="1">
      <alignment horizontal="right" vertical="center"/>
    </xf>
    <xf numFmtId="228" fontId="94" fillId="0" borderId="27" xfId="1335" applyNumberFormat="1" applyFont="1" applyBorder="1" applyAlignment="1">
      <alignment horizontal="right" vertical="center"/>
    </xf>
    <xf numFmtId="41" fontId="94" fillId="0" borderId="27" xfId="1335" applyNumberFormat="1" applyFont="1" applyBorder="1" applyAlignment="1">
      <alignment horizontal="right" vertical="center"/>
    </xf>
    <xf numFmtId="176" fontId="94" fillId="0" borderId="7" xfId="1335" applyNumberFormat="1" applyFont="1" applyBorder="1" applyAlignment="1">
      <alignment horizontal="right" vertical="center"/>
    </xf>
    <xf numFmtId="41" fontId="94" fillId="0" borderId="27" xfId="1335" applyFont="1" applyBorder="1" applyAlignment="1">
      <alignment horizontal="right" vertical="center"/>
    </xf>
    <xf numFmtId="229" fontId="94" fillId="0" borderId="27" xfId="1335" applyNumberFormat="1" applyFont="1" applyBorder="1" applyAlignment="1">
      <alignment horizontal="right" vertical="center"/>
    </xf>
    <xf numFmtId="3" fontId="94" fillId="0" borderId="27" xfId="1335" applyNumberFormat="1" applyFont="1" applyBorder="1" applyAlignment="1">
      <alignment horizontal="right" vertical="center"/>
    </xf>
    <xf numFmtId="177" fontId="94" fillId="0" borderId="27" xfId="1335" applyNumberFormat="1" applyFont="1" applyBorder="1" applyAlignment="1">
      <alignment horizontal="right" vertical="center"/>
    </xf>
    <xf numFmtId="0" fontId="94" fillId="0" borderId="34" xfId="1440" applyFont="1" applyFill="1" applyBorder="1" applyAlignment="1">
      <alignment horizontal="center" vertical="center" wrapText="1"/>
    </xf>
    <xf numFmtId="0" fontId="94" fillId="0" borderId="42" xfId="1440" applyFont="1" applyFill="1" applyBorder="1" applyAlignment="1">
      <alignment horizontal="center" vertical="center" wrapText="1"/>
    </xf>
    <xf numFmtId="3" fontId="94" fillId="0" borderId="8" xfId="1335" applyNumberFormat="1" applyFont="1" applyBorder="1" applyAlignment="1">
      <alignment horizontal="right" vertical="center"/>
    </xf>
    <xf numFmtId="3" fontId="94" fillId="0" borderId="33" xfId="1335" applyNumberFormat="1" applyFont="1" applyBorder="1" applyAlignment="1">
      <alignment horizontal="right" vertical="center"/>
    </xf>
    <xf numFmtId="3" fontId="94" fillId="0" borderId="42" xfId="1335" applyNumberFormat="1" applyFont="1" applyBorder="1" applyAlignment="1">
      <alignment horizontal="right" vertical="center"/>
    </xf>
    <xf numFmtId="0" fontId="95" fillId="0" borderId="0" xfId="1433" applyNumberFormat="1" applyFont="1" applyFill="1" applyAlignment="1">
      <alignment vertical="center"/>
    </xf>
    <xf numFmtId="177" fontId="95" fillId="0" borderId="0" xfId="1433" applyNumberFormat="1" applyFont="1" applyFill="1" applyAlignment="1">
      <alignment vertical="center"/>
    </xf>
    <xf numFmtId="0" fontId="94" fillId="0" borderId="2" xfId="1433" applyNumberFormat="1" applyFont="1" applyFill="1" applyBorder="1" applyAlignment="1">
      <alignment horizontal="center" vertical="center" wrapText="1"/>
    </xf>
    <xf numFmtId="0" fontId="94" fillId="0" borderId="2" xfId="1433" applyNumberFormat="1" applyFont="1" applyFill="1" applyBorder="1" applyAlignment="1">
      <alignment horizontal="center" vertical="center"/>
    </xf>
    <xf numFmtId="49" fontId="94" fillId="0" borderId="2" xfId="1433" applyNumberFormat="1" applyFont="1" applyFill="1" applyBorder="1" applyAlignment="1">
      <alignment horizontal="center" vertical="center"/>
    </xf>
    <xf numFmtId="0" fontId="94" fillId="0" borderId="2" xfId="1433" applyNumberFormat="1" applyFont="1" applyFill="1" applyBorder="1" applyAlignment="1">
      <alignment horizontal="center" vertical="center" shrinkToFit="1"/>
    </xf>
    <xf numFmtId="177" fontId="94" fillId="0" borderId="2" xfId="1335" applyNumberFormat="1" applyFont="1" applyFill="1" applyBorder="1" applyAlignment="1">
      <alignment horizontal="right" vertical="center"/>
    </xf>
    <xf numFmtId="0" fontId="94" fillId="0" borderId="2" xfId="1433" applyNumberFormat="1" applyFont="1" applyFill="1" applyBorder="1" applyAlignment="1">
      <alignment horizontal="center" vertical="center" wrapText="1" shrinkToFit="1"/>
    </xf>
    <xf numFmtId="49" fontId="94" fillId="0" borderId="2" xfId="1434" applyNumberFormat="1" applyFont="1" applyFill="1" applyBorder="1" applyAlignment="1">
      <alignment horizontal="left" vertical="center" wrapText="1"/>
    </xf>
    <xf numFmtId="0" fontId="96" fillId="0" borderId="0" xfId="1433" applyNumberFormat="1" applyFont="1" applyFill="1" applyAlignment="1">
      <alignment vertical="center"/>
    </xf>
    <xf numFmtId="49" fontId="94" fillId="0" borderId="2" xfId="1434" applyNumberFormat="1" applyFont="1" applyFill="1" applyBorder="1" applyAlignment="1">
      <alignment horizontal="center" vertical="center" wrapText="1"/>
    </xf>
    <xf numFmtId="0" fontId="97" fillId="0" borderId="2" xfId="1433" applyNumberFormat="1" applyFont="1" applyFill="1" applyBorder="1" applyAlignment="1">
      <alignment horizontal="center" vertical="center" wrapText="1" shrinkToFit="1"/>
    </xf>
    <xf numFmtId="177" fontId="94" fillId="0" borderId="2" xfId="0" applyNumberFormat="1" applyFont="1" applyFill="1" applyBorder="1" applyAlignment="1">
      <alignment horizontal="center" vertical="center" wrapText="1"/>
    </xf>
    <xf numFmtId="0" fontId="98" fillId="0" borderId="2" xfId="0" applyFont="1" applyFill="1" applyBorder="1" applyAlignment="1">
      <alignment horizontal="center" vertical="center"/>
    </xf>
    <xf numFmtId="177" fontId="94" fillId="0" borderId="2" xfId="0" applyNumberFormat="1" applyFont="1" applyFill="1" applyBorder="1" applyAlignment="1">
      <alignment horizontal="center" vertical="center" wrapText="1" shrinkToFit="1"/>
    </xf>
    <xf numFmtId="0" fontId="94" fillId="0" borderId="16" xfId="1433" applyNumberFormat="1" applyFont="1" applyFill="1" applyBorder="1" applyAlignment="1">
      <alignment horizontal="center" vertical="center" wrapText="1"/>
    </xf>
    <xf numFmtId="0" fontId="94" fillId="0" borderId="16" xfId="1433" applyNumberFormat="1" applyFont="1" applyFill="1" applyBorder="1" applyAlignment="1">
      <alignment horizontal="center" vertical="center"/>
    </xf>
    <xf numFmtId="49" fontId="94" fillId="0" borderId="16" xfId="1433" applyNumberFormat="1" applyFont="1" applyFill="1" applyBorder="1" applyAlignment="1">
      <alignment horizontal="center" vertical="center"/>
    </xf>
    <xf numFmtId="0" fontId="94" fillId="0" borderId="16" xfId="1433" applyNumberFormat="1" applyFont="1" applyFill="1" applyBorder="1" applyAlignment="1">
      <alignment horizontal="center" vertical="center" shrinkToFit="1"/>
    </xf>
    <xf numFmtId="177" fontId="94" fillId="0" borderId="16" xfId="1335" applyNumberFormat="1" applyFont="1" applyFill="1" applyBorder="1" applyAlignment="1">
      <alignment horizontal="right" vertical="center"/>
    </xf>
    <xf numFmtId="0" fontId="94" fillId="0" borderId="15" xfId="1433" applyNumberFormat="1" applyFont="1" applyFill="1" applyBorder="1" applyAlignment="1">
      <alignment horizontal="center" vertical="center" wrapText="1"/>
    </xf>
    <xf numFmtId="0" fontId="94" fillId="0" borderId="15" xfId="1433" applyNumberFormat="1" applyFont="1" applyFill="1" applyBorder="1" applyAlignment="1">
      <alignment horizontal="center" vertical="center"/>
    </xf>
    <xf numFmtId="49" fontId="94" fillId="0" borderId="15" xfId="1433" applyNumberFormat="1" applyFont="1" applyFill="1" applyBorder="1" applyAlignment="1">
      <alignment horizontal="center" vertical="center"/>
    </xf>
    <xf numFmtId="0" fontId="94" fillId="0" borderId="15" xfId="1433" applyNumberFormat="1" applyFont="1" applyFill="1" applyBorder="1" applyAlignment="1">
      <alignment horizontal="center" vertical="center" shrinkToFit="1"/>
    </xf>
    <xf numFmtId="177" fontId="94" fillId="0" borderId="15" xfId="1335" applyNumberFormat="1" applyFont="1" applyFill="1" applyBorder="1" applyAlignment="1">
      <alignment horizontal="right" vertical="center"/>
    </xf>
    <xf numFmtId="177" fontId="94" fillId="0" borderId="2" xfId="0" applyNumberFormat="1" applyFont="1" applyFill="1" applyBorder="1" applyAlignment="1">
      <alignment horizontal="left" vertical="center" wrapText="1" shrinkToFit="1"/>
    </xf>
    <xf numFmtId="0" fontId="95" fillId="0" borderId="0" xfId="1433" applyNumberFormat="1" applyFont="1" applyFill="1" applyBorder="1" applyAlignment="1">
      <alignment vertical="center"/>
    </xf>
    <xf numFmtId="0" fontId="95" fillId="0" borderId="10" xfId="1433" applyNumberFormat="1" applyFont="1" applyFill="1" applyBorder="1" applyAlignment="1">
      <alignment vertical="center"/>
    </xf>
    <xf numFmtId="0" fontId="95" fillId="0" borderId="19" xfId="1433" applyNumberFormat="1" applyFont="1" applyFill="1" applyBorder="1" applyAlignment="1">
      <alignment vertical="center"/>
    </xf>
    <xf numFmtId="0" fontId="86" fillId="0" borderId="12" xfId="1433" applyNumberFormat="1" applyFont="1" applyFill="1" applyBorder="1" applyAlignment="1">
      <alignment horizontal="center" vertical="center" wrapText="1"/>
    </xf>
    <xf numFmtId="0" fontId="86" fillId="0" borderId="12" xfId="1433" applyNumberFormat="1" applyFont="1" applyFill="1" applyBorder="1" applyAlignment="1">
      <alignment horizontal="center" vertical="center"/>
    </xf>
    <xf numFmtId="49" fontId="86" fillId="0" borderId="12" xfId="1433" applyNumberFormat="1" applyFont="1" applyFill="1" applyBorder="1" applyAlignment="1">
      <alignment horizontal="center" vertical="center"/>
    </xf>
    <xf numFmtId="0" fontId="86" fillId="0" borderId="12" xfId="1433" applyNumberFormat="1" applyFont="1" applyFill="1" applyBorder="1" applyAlignment="1">
      <alignment horizontal="center" vertical="center" shrinkToFit="1"/>
    </xf>
    <xf numFmtId="177" fontId="86" fillId="0" borderId="12" xfId="1335" applyNumberFormat="1" applyFont="1" applyFill="1" applyBorder="1" applyAlignment="1">
      <alignment horizontal="right" vertical="center"/>
    </xf>
    <xf numFmtId="0" fontId="86" fillId="0" borderId="12" xfId="1433" applyNumberFormat="1" applyFont="1" applyFill="1" applyBorder="1" applyAlignment="1">
      <alignment horizontal="center" vertical="center" wrapText="1" shrinkToFit="1"/>
    </xf>
    <xf numFmtId="49" fontId="86" fillId="0" borderId="12" xfId="1434" applyNumberFormat="1" applyFont="1" applyFill="1" applyBorder="1" applyAlignment="1">
      <alignment horizontal="left" vertical="center" wrapText="1"/>
    </xf>
    <xf numFmtId="177" fontId="86" fillId="0" borderId="16" xfId="0" applyNumberFormat="1" applyFont="1" applyFill="1" applyBorder="1" applyAlignment="1">
      <alignment horizontal="left" vertical="center" wrapText="1" shrinkToFit="1"/>
    </xf>
    <xf numFmtId="0" fontId="91" fillId="0" borderId="16" xfId="1433" applyNumberFormat="1" applyFont="1" applyFill="1" applyBorder="1" applyAlignment="1">
      <alignment horizontal="center" vertical="center" wrapText="1" shrinkToFit="1"/>
    </xf>
    <xf numFmtId="49" fontId="86" fillId="0" borderId="16" xfId="1434" applyNumberFormat="1" applyFont="1" applyFill="1" applyBorder="1" applyAlignment="1">
      <alignment horizontal="left" vertical="center" wrapText="1"/>
    </xf>
    <xf numFmtId="0" fontId="99" fillId="0" borderId="2" xfId="1433" applyNumberFormat="1" applyFont="1" applyFill="1" applyBorder="1" applyAlignment="1">
      <alignment horizontal="center" vertical="center" wrapText="1"/>
    </xf>
    <xf numFmtId="0" fontId="86" fillId="0" borderId="51" xfId="1440" applyFont="1" applyBorder="1" applyAlignment="1">
      <alignment horizontal="center" vertical="center" shrinkToFit="1"/>
    </xf>
    <xf numFmtId="0" fontId="94" fillId="0" borderId="48" xfId="1440" applyFont="1" applyBorder="1" applyAlignment="1">
      <alignment horizontal="center" vertical="center" shrinkToFit="1"/>
    </xf>
    <xf numFmtId="0" fontId="86" fillId="0" borderId="41" xfId="1440" applyFont="1" applyBorder="1" applyAlignment="1">
      <alignment horizontal="center" vertical="center" shrinkToFit="1"/>
    </xf>
    <xf numFmtId="0" fontId="94" fillId="0" borderId="43" xfId="1440" applyFont="1" applyBorder="1" applyAlignment="1">
      <alignment horizontal="center" vertical="center" shrinkToFit="1"/>
    </xf>
    <xf numFmtId="0" fontId="57" fillId="0" borderId="44" xfId="1440" applyFont="1" applyFill="1" applyBorder="1" applyAlignment="1">
      <alignment horizontal="center" vertical="center" wrapText="1"/>
    </xf>
    <xf numFmtId="0" fontId="57" fillId="0" borderId="45" xfId="1440" applyFont="1" applyFill="1" applyBorder="1" applyAlignment="1">
      <alignment horizontal="center" vertical="center" wrapText="1"/>
    </xf>
    <xf numFmtId="0" fontId="57" fillId="0" borderId="46" xfId="1440" applyFont="1" applyFill="1" applyBorder="1" applyAlignment="1">
      <alignment horizontal="center" vertical="center" wrapText="1"/>
    </xf>
    <xf numFmtId="0" fontId="57" fillId="0" borderId="47" xfId="1440" applyFont="1" applyFill="1" applyBorder="1" applyAlignment="1">
      <alignment horizontal="center" vertical="center" wrapText="1"/>
    </xf>
    <xf numFmtId="0" fontId="82" fillId="0" borderId="0" xfId="1440" applyFont="1" applyBorder="1" applyAlignment="1">
      <alignment horizontal="center" vertical="center"/>
    </xf>
    <xf numFmtId="0" fontId="57" fillId="0" borderId="36" xfId="1440" applyFont="1" applyFill="1" applyBorder="1" applyAlignment="1">
      <alignment horizontal="center" vertical="center" wrapText="1"/>
    </xf>
    <xf numFmtId="0" fontId="57" fillId="0" borderId="40" xfId="1440" applyFont="1" applyFill="1" applyBorder="1" applyAlignment="1">
      <alignment horizontal="center" vertical="center" wrapText="1"/>
    </xf>
    <xf numFmtId="0" fontId="82" fillId="0" borderId="0" xfId="1433" applyNumberFormat="1" applyFont="1" applyFill="1" applyBorder="1" applyAlignment="1">
      <alignment horizontal="center" vertical="center"/>
    </xf>
    <xf numFmtId="0" fontId="57" fillId="0" borderId="2" xfId="1433" applyNumberFormat="1" applyFont="1" applyFill="1" applyBorder="1" applyAlignment="1">
      <alignment horizontal="center" vertical="center" wrapText="1"/>
    </xf>
    <xf numFmtId="0" fontId="57" fillId="0" borderId="2" xfId="1433" applyNumberFormat="1" applyFont="1" applyFill="1" applyBorder="1" applyAlignment="1">
      <alignment horizontal="center" vertical="center" shrinkToFit="1"/>
    </xf>
    <xf numFmtId="0" fontId="57" fillId="0" borderId="2" xfId="1433" applyNumberFormat="1" applyFont="1" applyFill="1" applyBorder="1" applyAlignment="1">
      <alignment horizontal="center" vertical="center"/>
    </xf>
    <xf numFmtId="49" fontId="57" fillId="0" borderId="2" xfId="1433" applyNumberFormat="1" applyFont="1" applyFill="1" applyBorder="1" applyAlignment="1">
      <alignment horizontal="center" vertical="center"/>
    </xf>
  </cellXfs>
  <cellStyles count="1441">
    <cellStyle name=" " xfId="1" xr:uid="{00000000-0005-0000-0000-000000000000}"/>
    <cellStyle name="&amp;A" xfId="2" xr:uid="{00000000-0005-0000-0000-000001000000}"/>
    <cellStyle name="(##.00)" xfId="3" xr:uid="{00000000-0005-0000-0000-000002000000}"/>
    <cellStyle name="(1)" xfId="4" xr:uid="{00000000-0005-0000-0000-000003000000}"/>
    <cellStyle name=")" xfId="5" xr:uid="{00000000-0005-0000-0000-000004000000}"/>
    <cellStyle name="??&amp;O?&amp;H?_x0008__x000f__x0007_?_x0007__x0001__x0001_" xfId="6" xr:uid="{00000000-0005-0000-0000-000005000000}"/>
    <cellStyle name="??&amp;O?&amp;H?_x0008_??_x0007__x0001__x0001_" xfId="7" xr:uid="{00000000-0005-0000-0000-000006000000}"/>
    <cellStyle name="???­ [0]_??º?¼?·®??°? " xfId="8" xr:uid="{00000000-0005-0000-0000-000007000000}"/>
    <cellStyle name="???­_??º?¼?·®??°? " xfId="9" xr:uid="{00000000-0005-0000-0000-000008000000}"/>
    <cellStyle name="???Ø_??º?¼?·®??°? " xfId="10" xr:uid="{00000000-0005-0000-0000-000009000000}"/>
    <cellStyle name="?Þ¸¶ [0]_??º?¼?·®??°? " xfId="11" xr:uid="{00000000-0005-0000-0000-00000A000000}"/>
    <cellStyle name="?Þ¸¶_??º?¼?·®??°? " xfId="12" xr:uid="{00000000-0005-0000-0000-00000B000000}"/>
    <cellStyle name="?W?_laroux" xfId="13" xr:uid="{00000000-0005-0000-0000-00000C000000}"/>
    <cellStyle name="_005스톤무늬가드너" xfId="14" xr:uid="{00000000-0005-0000-0000-00000D000000}"/>
    <cellStyle name="_01.자재집계표" xfId="15" xr:uid="{00000000-0005-0000-0000-00000E000000}"/>
    <cellStyle name="_04.차선도색" xfId="16" xr:uid="{00000000-0005-0000-0000-00000F000000}"/>
    <cellStyle name="_04.차선도색_차선도색" xfId="17" xr:uid="{00000000-0005-0000-0000-000010000000}"/>
    <cellStyle name="_04-포장공" xfId="18" xr:uid="{00000000-0005-0000-0000-000011000000}"/>
    <cellStyle name="_1) 교대토공수량" xfId="19" xr:uid="{00000000-0005-0000-0000-000012000000}"/>
    <cellStyle name="_1) 교대토공수량_04단위수량" xfId="20" xr:uid="{00000000-0005-0000-0000-000013000000}"/>
    <cellStyle name="_1) 교대토공수량_1) 교대토공수량" xfId="21" xr:uid="{00000000-0005-0000-0000-000014000000}"/>
    <cellStyle name="_1) 교대토공수량_1) 교대토공수량_04단위수량" xfId="22" xr:uid="{00000000-0005-0000-0000-000015000000}"/>
    <cellStyle name="_1) 교대토공수량_1) 교대토공수량_1.여주JCT6교" xfId="23" xr:uid="{00000000-0005-0000-0000-000016000000}"/>
    <cellStyle name="_1) 교대토공수량_1) 교대토공수량_1.여주JCT6교_04단위수량" xfId="24" xr:uid="{00000000-0005-0000-0000-000017000000}"/>
    <cellStyle name="_1) 교대토공수량_1) 교대토공수량_1.여주JCT6교_배수공" xfId="25" xr:uid="{00000000-0005-0000-0000-000018000000}"/>
    <cellStyle name="_1) 교대토공수량_1) 교대토공수량_1.여주JCT6교_우수공" xfId="26" xr:uid="{00000000-0005-0000-0000-000019000000}"/>
    <cellStyle name="_1) 교대토공수량_1) 교대토공수량_1.여주JCT6교_포장공" xfId="27" xr:uid="{00000000-0005-0000-0000-00001A000000}"/>
    <cellStyle name="_1) 교대토공수량_1) 교대토공수량_2.여주jc7교" xfId="28" xr:uid="{00000000-0005-0000-0000-00001B000000}"/>
    <cellStyle name="_1) 교대토공수량_1) 교대토공수량_2.여주jc7교_04단위수량" xfId="29" xr:uid="{00000000-0005-0000-0000-00001C000000}"/>
    <cellStyle name="_1) 교대토공수량_1) 교대토공수량_2.여주jc7교_배수공" xfId="30" xr:uid="{00000000-0005-0000-0000-00001D000000}"/>
    <cellStyle name="_1) 교대토공수량_1) 교대토공수량_2.여주jc7교_우수공" xfId="31" xr:uid="{00000000-0005-0000-0000-00001E000000}"/>
    <cellStyle name="_1) 교대토공수량_1) 교대토공수량_2.여주jc7교_포장공" xfId="32" xr:uid="{00000000-0005-0000-0000-00001F000000}"/>
    <cellStyle name="_1) 교대토공수량_1) 교대토공수량_배수공" xfId="33" xr:uid="{00000000-0005-0000-0000-000020000000}"/>
    <cellStyle name="_1) 교대토공수량_1) 교대토공수량_우수공" xfId="34" xr:uid="{00000000-0005-0000-0000-000021000000}"/>
    <cellStyle name="_1) 교대토공수량_1) 교대토공수량_포장공" xfId="35" xr:uid="{00000000-0005-0000-0000-000022000000}"/>
    <cellStyle name="_1) 교대토공수량_1) 대토공수량" xfId="36" xr:uid="{00000000-0005-0000-0000-000023000000}"/>
    <cellStyle name="_1) 교대토공수량_1) 대토공수량_04단위수량" xfId="37" xr:uid="{00000000-0005-0000-0000-000024000000}"/>
    <cellStyle name="_1) 교대토공수량_1) 대토공수량_1.여주JCT6교" xfId="38" xr:uid="{00000000-0005-0000-0000-000025000000}"/>
    <cellStyle name="_1) 교대토공수량_1) 대토공수량_1.여주JCT6교_04단위수량" xfId="39" xr:uid="{00000000-0005-0000-0000-000026000000}"/>
    <cellStyle name="_1) 교대토공수량_1) 대토공수량_1.여주JCT6교_배수공" xfId="40" xr:uid="{00000000-0005-0000-0000-000027000000}"/>
    <cellStyle name="_1) 교대토공수량_1) 대토공수량_1.여주JCT6교_우수공" xfId="41" xr:uid="{00000000-0005-0000-0000-000028000000}"/>
    <cellStyle name="_1) 교대토공수량_1) 대토공수량_1.여주JCT6교_포장공" xfId="42" xr:uid="{00000000-0005-0000-0000-000029000000}"/>
    <cellStyle name="_1) 교대토공수량_1) 대토공수량_2.여주jc7교" xfId="43" xr:uid="{00000000-0005-0000-0000-00002A000000}"/>
    <cellStyle name="_1) 교대토공수량_1) 대토공수량_2.여주jc7교_04단위수량" xfId="44" xr:uid="{00000000-0005-0000-0000-00002B000000}"/>
    <cellStyle name="_1) 교대토공수량_1) 대토공수량_2.여주jc7교_배수공" xfId="45" xr:uid="{00000000-0005-0000-0000-00002C000000}"/>
    <cellStyle name="_1) 교대토공수량_1) 대토공수량_2.여주jc7교_우수공" xfId="46" xr:uid="{00000000-0005-0000-0000-00002D000000}"/>
    <cellStyle name="_1) 교대토공수량_1) 대토공수량_2.여주jc7교_포장공" xfId="47" xr:uid="{00000000-0005-0000-0000-00002E000000}"/>
    <cellStyle name="_1) 교대토공수량_1) 대토공수량_배수공" xfId="48" xr:uid="{00000000-0005-0000-0000-00002F000000}"/>
    <cellStyle name="_1) 교대토공수량_1) 대토공수량_우수공" xfId="49" xr:uid="{00000000-0005-0000-0000-000030000000}"/>
    <cellStyle name="_1) 교대토공수량_1) 대토공수량_포장공" xfId="50" xr:uid="{00000000-0005-0000-0000-000031000000}"/>
    <cellStyle name="_1) 교대토공수량_1.여주JCT6교" xfId="51" xr:uid="{00000000-0005-0000-0000-000032000000}"/>
    <cellStyle name="_1) 교대토공수량_1.여주JCT6교_04단위수량" xfId="52" xr:uid="{00000000-0005-0000-0000-000033000000}"/>
    <cellStyle name="_1) 교대토공수량_1.여주JCT6교_배수공" xfId="53" xr:uid="{00000000-0005-0000-0000-000034000000}"/>
    <cellStyle name="_1) 교대토공수량_1.여주JCT6교_우수공" xfId="54" xr:uid="{00000000-0005-0000-0000-000035000000}"/>
    <cellStyle name="_1) 교대토공수량_1.여주JCT6교_포장공" xfId="55" xr:uid="{00000000-0005-0000-0000-000036000000}"/>
    <cellStyle name="_1) 교대토공수량_2.여주jc7교" xfId="56" xr:uid="{00000000-0005-0000-0000-000037000000}"/>
    <cellStyle name="_1) 교대토공수량_2.여주jc7교_04단위수량" xfId="57" xr:uid="{00000000-0005-0000-0000-000038000000}"/>
    <cellStyle name="_1) 교대토공수량_2.여주jc7교_배수공" xfId="58" xr:uid="{00000000-0005-0000-0000-000039000000}"/>
    <cellStyle name="_1) 교대토공수량_2.여주jc7교_우수공" xfId="59" xr:uid="{00000000-0005-0000-0000-00003A000000}"/>
    <cellStyle name="_1) 교대토공수량_2.여주jc7교_포장공" xfId="60" xr:uid="{00000000-0005-0000-0000-00003B000000}"/>
    <cellStyle name="_1) 교대토공수량_배수공" xfId="61" xr:uid="{00000000-0005-0000-0000-00003C000000}"/>
    <cellStyle name="_1) 교대토공수량_우수공" xfId="62" xr:uid="{00000000-0005-0000-0000-00003D000000}"/>
    <cellStyle name="_1) 교대토공수량_포장공" xfId="63" xr:uid="{00000000-0005-0000-0000-00003E000000}"/>
    <cellStyle name="_1.여주JCT6교" xfId="64" xr:uid="{00000000-0005-0000-0000-00003F000000}"/>
    <cellStyle name="_1.여주JCT6교_04단위수량" xfId="65" xr:uid="{00000000-0005-0000-0000-000040000000}"/>
    <cellStyle name="_1.여주JCT6교_배수공" xfId="66" xr:uid="{00000000-0005-0000-0000-000041000000}"/>
    <cellStyle name="_1.여주JCT6교_우수공" xfId="67" xr:uid="{00000000-0005-0000-0000-000042000000}"/>
    <cellStyle name="_1.여주JCT6교_포장공" xfId="68" xr:uid="{00000000-0005-0000-0000-000043000000}"/>
    <cellStyle name="_2) 교대일반수량2" xfId="69" xr:uid="{00000000-0005-0000-0000-000044000000}"/>
    <cellStyle name="_2) 교대일반수량2_04단위수량" xfId="70" xr:uid="{00000000-0005-0000-0000-000045000000}"/>
    <cellStyle name="_2) 교대일반수량2_1) 교대토공수량" xfId="71" xr:uid="{00000000-0005-0000-0000-000046000000}"/>
    <cellStyle name="_2) 교대일반수량2_1) 교대토공수량_04단위수량" xfId="72" xr:uid="{00000000-0005-0000-0000-000047000000}"/>
    <cellStyle name="_2) 교대일반수량2_1) 교대토공수량_1.여주JCT6교" xfId="73" xr:uid="{00000000-0005-0000-0000-000048000000}"/>
    <cellStyle name="_2) 교대일반수량2_1) 교대토공수량_1.여주JCT6교_04단위수량" xfId="74" xr:uid="{00000000-0005-0000-0000-000049000000}"/>
    <cellStyle name="_2) 교대일반수량2_1) 교대토공수량_1.여주JCT6교_배수공" xfId="75" xr:uid="{00000000-0005-0000-0000-00004A000000}"/>
    <cellStyle name="_2) 교대일반수량2_1) 교대토공수량_1.여주JCT6교_우수공" xfId="76" xr:uid="{00000000-0005-0000-0000-00004B000000}"/>
    <cellStyle name="_2) 교대일반수량2_1) 교대토공수량_1.여주JCT6교_포장공" xfId="77" xr:uid="{00000000-0005-0000-0000-00004C000000}"/>
    <cellStyle name="_2) 교대일반수량2_1) 교대토공수량_2.여주jc7교" xfId="78" xr:uid="{00000000-0005-0000-0000-00004D000000}"/>
    <cellStyle name="_2) 교대일반수량2_1) 교대토공수량_2.여주jc7교_04단위수량" xfId="79" xr:uid="{00000000-0005-0000-0000-00004E000000}"/>
    <cellStyle name="_2) 교대일반수량2_1) 교대토공수량_2.여주jc7교_배수공" xfId="80" xr:uid="{00000000-0005-0000-0000-00004F000000}"/>
    <cellStyle name="_2) 교대일반수량2_1) 교대토공수량_2.여주jc7교_우수공" xfId="81" xr:uid="{00000000-0005-0000-0000-000050000000}"/>
    <cellStyle name="_2) 교대일반수량2_1) 교대토공수량_2.여주jc7교_포장공" xfId="82" xr:uid="{00000000-0005-0000-0000-000051000000}"/>
    <cellStyle name="_2) 교대일반수량2_1) 교대토공수량_배수공" xfId="83" xr:uid="{00000000-0005-0000-0000-000052000000}"/>
    <cellStyle name="_2) 교대일반수량2_1) 교대토공수량_우수공" xfId="84" xr:uid="{00000000-0005-0000-0000-000053000000}"/>
    <cellStyle name="_2) 교대일반수량2_1) 교대토공수량_포장공" xfId="85" xr:uid="{00000000-0005-0000-0000-000054000000}"/>
    <cellStyle name="_2) 교대일반수량2_1) 대토공수량" xfId="86" xr:uid="{00000000-0005-0000-0000-000055000000}"/>
    <cellStyle name="_2) 교대일반수량2_1) 대토공수량_04단위수량" xfId="87" xr:uid="{00000000-0005-0000-0000-000056000000}"/>
    <cellStyle name="_2) 교대일반수량2_1) 대토공수량_1.여주JCT6교" xfId="88" xr:uid="{00000000-0005-0000-0000-000057000000}"/>
    <cellStyle name="_2) 교대일반수량2_1) 대토공수량_1.여주JCT6교_04단위수량" xfId="89" xr:uid="{00000000-0005-0000-0000-000058000000}"/>
    <cellStyle name="_2) 교대일반수량2_1) 대토공수량_1.여주JCT6교_배수공" xfId="90" xr:uid="{00000000-0005-0000-0000-000059000000}"/>
    <cellStyle name="_2) 교대일반수량2_1) 대토공수량_1.여주JCT6교_우수공" xfId="91" xr:uid="{00000000-0005-0000-0000-00005A000000}"/>
    <cellStyle name="_2) 교대일반수량2_1) 대토공수량_1.여주JCT6교_포장공" xfId="92" xr:uid="{00000000-0005-0000-0000-00005B000000}"/>
    <cellStyle name="_2) 교대일반수량2_1) 대토공수량_2.여주jc7교" xfId="93" xr:uid="{00000000-0005-0000-0000-00005C000000}"/>
    <cellStyle name="_2) 교대일반수량2_1) 대토공수량_2.여주jc7교_04단위수량" xfId="94" xr:uid="{00000000-0005-0000-0000-00005D000000}"/>
    <cellStyle name="_2) 교대일반수량2_1) 대토공수량_2.여주jc7교_배수공" xfId="95" xr:uid="{00000000-0005-0000-0000-00005E000000}"/>
    <cellStyle name="_2) 교대일반수량2_1) 대토공수량_2.여주jc7교_우수공" xfId="96" xr:uid="{00000000-0005-0000-0000-00005F000000}"/>
    <cellStyle name="_2) 교대일반수량2_1) 대토공수량_2.여주jc7교_포장공" xfId="97" xr:uid="{00000000-0005-0000-0000-000060000000}"/>
    <cellStyle name="_2) 교대일반수량2_1) 대토공수량_배수공" xfId="98" xr:uid="{00000000-0005-0000-0000-000061000000}"/>
    <cellStyle name="_2) 교대일반수량2_1) 대토공수량_우수공" xfId="99" xr:uid="{00000000-0005-0000-0000-000062000000}"/>
    <cellStyle name="_2) 교대일반수량2_1) 대토공수량_포장공" xfId="100" xr:uid="{00000000-0005-0000-0000-000063000000}"/>
    <cellStyle name="_2) 교대일반수량2_1.여주JCT6교" xfId="101" xr:uid="{00000000-0005-0000-0000-000064000000}"/>
    <cellStyle name="_2) 교대일반수량2_1.여주JCT6교_04단위수량" xfId="102" xr:uid="{00000000-0005-0000-0000-000065000000}"/>
    <cellStyle name="_2) 교대일반수량2_1.여주JCT6교_배수공" xfId="103" xr:uid="{00000000-0005-0000-0000-000066000000}"/>
    <cellStyle name="_2) 교대일반수량2_1.여주JCT6교_우수공" xfId="104" xr:uid="{00000000-0005-0000-0000-000067000000}"/>
    <cellStyle name="_2) 교대일반수량2_1.여주JCT6교_포장공" xfId="105" xr:uid="{00000000-0005-0000-0000-000068000000}"/>
    <cellStyle name="_2) 교대일반수량2_2.여주jc7교" xfId="106" xr:uid="{00000000-0005-0000-0000-000069000000}"/>
    <cellStyle name="_2) 교대일반수량2_2.여주jc7교_04단위수량" xfId="107" xr:uid="{00000000-0005-0000-0000-00006A000000}"/>
    <cellStyle name="_2) 교대일반수량2_2.여주jc7교_배수공" xfId="108" xr:uid="{00000000-0005-0000-0000-00006B000000}"/>
    <cellStyle name="_2) 교대일반수량2_2.여주jc7교_우수공" xfId="109" xr:uid="{00000000-0005-0000-0000-00006C000000}"/>
    <cellStyle name="_2) 교대일반수량2_2.여주jc7교_포장공" xfId="110" xr:uid="{00000000-0005-0000-0000-00006D000000}"/>
    <cellStyle name="_2) 교대일반수량2_배수공" xfId="111" xr:uid="{00000000-0005-0000-0000-00006E000000}"/>
    <cellStyle name="_2) 교대일반수량2_우수공" xfId="112" xr:uid="{00000000-0005-0000-0000-00006F000000}"/>
    <cellStyle name="_2) 교대일반수량2_포장공" xfId="113" xr:uid="{00000000-0005-0000-0000-000070000000}"/>
    <cellStyle name="_2) 교대토공수량" xfId="114" xr:uid="{00000000-0005-0000-0000-000071000000}"/>
    <cellStyle name="_2) 교대토공수량_04단위수량" xfId="115" xr:uid="{00000000-0005-0000-0000-000072000000}"/>
    <cellStyle name="_2) 교대토공수량_1) 교대토공수량" xfId="116" xr:uid="{00000000-0005-0000-0000-000073000000}"/>
    <cellStyle name="_2) 교대토공수량_1) 교대토공수량_04단위수량" xfId="117" xr:uid="{00000000-0005-0000-0000-000074000000}"/>
    <cellStyle name="_2) 교대토공수량_1) 교대토공수량_1.여주JCT6교" xfId="118" xr:uid="{00000000-0005-0000-0000-000075000000}"/>
    <cellStyle name="_2) 교대토공수량_1) 교대토공수량_1.여주JCT6교_04단위수량" xfId="119" xr:uid="{00000000-0005-0000-0000-000076000000}"/>
    <cellStyle name="_2) 교대토공수량_1) 교대토공수량_1.여주JCT6교_배수공" xfId="120" xr:uid="{00000000-0005-0000-0000-000077000000}"/>
    <cellStyle name="_2) 교대토공수량_1) 교대토공수량_1.여주JCT6교_우수공" xfId="121" xr:uid="{00000000-0005-0000-0000-000078000000}"/>
    <cellStyle name="_2) 교대토공수량_1) 교대토공수량_1.여주JCT6교_포장공" xfId="122" xr:uid="{00000000-0005-0000-0000-000079000000}"/>
    <cellStyle name="_2) 교대토공수량_1) 교대토공수량_2.여주jc7교" xfId="123" xr:uid="{00000000-0005-0000-0000-00007A000000}"/>
    <cellStyle name="_2) 교대토공수량_1) 교대토공수량_2.여주jc7교_04단위수량" xfId="124" xr:uid="{00000000-0005-0000-0000-00007B000000}"/>
    <cellStyle name="_2) 교대토공수량_1) 교대토공수량_2.여주jc7교_배수공" xfId="125" xr:uid="{00000000-0005-0000-0000-00007C000000}"/>
    <cellStyle name="_2) 교대토공수량_1) 교대토공수량_2.여주jc7교_우수공" xfId="126" xr:uid="{00000000-0005-0000-0000-00007D000000}"/>
    <cellStyle name="_2) 교대토공수량_1) 교대토공수량_2.여주jc7교_포장공" xfId="127" xr:uid="{00000000-0005-0000-0000-00007E000000}"/>
    <cellStyle name="_2) 교대토공수량_1) 교대토공수량_배수공" xfId="128" xr:uid="{00000000-0005-0000-0000-00007F000000}"/>
    <cellStyle name="_2) 교대토공수량_1) 교대토공수량_우수공" xfId="129" xr:uid="{00000000-0005-0000-0000-000080000000}"/>
    <cellStyle name="_2) 교대토공수량_1) 교대토공수량_포장공" xfId="130" xr:uid="{00000000-0005-0000-0000-000081000000}"/>
    <cellStyle name="_2) 교대토공수량_1) 대토공수량" xfId="131" xr:uid="{00000000-0005-0000-0000-000082000000}"/>
    <cellStyle name="_2) 교대토공수량_1) 대토공수량_04단위수량" xfId="132" xr:uid="{00000000-0005-0000-0000-000083000000}"/>
    <cellStyle name="_2) 교대토공수량_1) 대토공수량_1.여주JCT6교" xfId="133" xr:uid="{00000000-0005-0000-0000-000084000000}"/>
    <cellStyle name="_2) 교대토공수량_1) 대토공수량_1.여주JCT6교_04단위수량" xfId="134" xr:uid="{00000000-0005-0000-0000-000085000000}"/>
    <cellStyle name="_2) 교대토공수량_1) 대토공수량_1.여주JCT6교_배수공" xfId="135" xr:uid="{00000000-0005-0000-0000-000086000000}"/>
    <cellStyle name="_2) 교대토공수량_1) 대토공수량_1.여주JCT6교_우수공" xfId="136" xr:uid="{00000000-0005-0000-0000-000087000000}"/>
    <cellStyle name="_2) 교대토공수량_1) 대토공수량_1.여주JCT6교_포장공" xfId="137" xr:uid="{00000000-0005-0000-0000-000088000000}"/>
    <cellStyle name="_2) 교대토공수량_1) 대토공수량_2.여주jc7교" xfId="138" xr:uid="{00000000-0005-0000-0000-000089000000}"/>
    <cellStyle name="_2) 교대토공수량_1) 대토공수량_2.여주jc7교_04단위수량" xfId="139" xr:uid="{00000000-0005-0000-0000-00008A000000}"/>
    <cellStyle name="_2) 교대토공수량_1) 대토공수량_2.여주jc7교_배수공" xfId="140" xr:uid="{00000000-0005-0000-0000-00008B000000}"/>
    <cellStyle name="_2) 교대토공수량_1) 대토공수량_2.여주jc7교_우수공" xfId="141" xr:uid="{00000000-0005-0000-0000-00008C000000}"/>
    <cellStyle name="_2) 교대토공수량_1) 대토공수량_2.여주jc7교_포장공" xfId="142" xr:uid="{00000000-0005-0000-0000-00008D000000}"/>
    <cellStyle name="_2) 교대토공수량_1) 대토공수량_배수공" xfId="143" xr:uid="{00000000-0005-0000-0000-00008E000000}"/>
    <cellStyle name="_2) 교대토공수량_1) 대토공수량_우수공" xfId="144" xr:uid="{00000000-0005-0000-0000-00008F000000}"/>
    <cellStyle name="_2) 교대토공수량_1) 대토공수량_포장공" xfId="145" xr:uid="{00000000-0005-0000-0000-000090000000}"/>
    <cellStyle name="_2) 교대토공수량_1.여주JCT6교" xfId="146" xr:uid="{00000000-0005-0000-0000-000091000000}"/>
    <cellStyle name="_2) 교대토공수량_1.여주JCT6교_04단위수량" xfId="147" xr:uid="{00000000-0005-0000-0000-000092000000}"/>
    <cellStyle name="_2) 교대토공수량_1.여주JCT6교_배수공" xfId="148" xr:uid="{00000000-0005-0000-0000-000093000000}"/>
    <cellStyle name="_2) 교대토공수량_1.여주JCT6교_우수공" xfId="149" xr:uid="{00000000-0005-0000-0000-000094000000}"/>
    <cellStyle name="_2) 교대토공수량_1.여주JCT6교_포장공" xfId="150" xr:uid="{00000000-0005-0000-0000-000095000000}"/>
    <cellStyle name="_2) 교대토공수량_2.여주jc7교" xfId="151" xr:uid="{00000000-0005-0000-0000-000096000000}"/>
    <cellStyle name="_2) 교대토공수량_2.여주jc7교_04단위수량" xfId="152" xr:uid="{00000000-0005-0000-0000-000097000000}"/>
    <cellStyle name="_2) 교대토공수량_2.여주jc7교_배수공" xfId="153" xr:uid="{00000000-0005-0000-0000-000098000000}"/>
    <cellStyle name="_2) 교대토공수량_2.여주jc7교_우수공" xfId="154" xr:uid="{00000000-0005-0000-0000-000099000000}"/>
    <cellStyle name="_2) 교대토공수량_2.여주jc7교_포장공" xfId="155" xr:uid="{00000000-0005-0000-0000-00009A000000}"/>
    <cellStyle name="_2) 교대토공수량_배수공" xfId="156" xr:uid="{00000000-0005-0000-0000-00009B000000}"/>
    <cellStyle name="_2) 교대토공수량_우수공" xfId="157" xr:uid="{00000000-0005-0000-0000-00009C000000}"/>
    <cellStyle name="_2) 교대토공수량_포장공" xfId="158" xr:uid="{00000000-0005-0000-0000-00009D000000}"/>
    <cellStyle name="_2.여주jc7교" xfId="159" xr:uid="{00000000-0005-0000-0000-00009E000000}"/>
    <cellStyle name="_2.여주jc7교_04단위수량" xfId="160" xr:uid="{00000000-0005-0000-0000-00009F000000}"/>
    <cellStyle name="_2.여주jc7교_배수공" xfId="161" xr:uid="{00000000-0005-0000-0000-0000A0000000}"/>
    <cellStyle name="_2.여주jc7교_우수공" xfId="162" xr:uid="{00000000-0005-0000-0000-0000A1000000}"/>
    <cellStyle name="_2.여주jc7교_포장공" xfId="163" xr:uid="{00000000-0005-0000-0000-0000A2000000}"/>
    <cellStyle name="_2.토공" xfId="164" xr:uid="{00000000-0005-0000-0000-0000A3000000}"/>
    <cellStyle name="_2-설계내역서-0316" xfId="165" xr:uid="{00000000-0005-0000-0000-0000A4000000}"/>
    <cellStyle name="_2-제출 - 기흥구갈3지구근린공원_바닥분수_설계내역폼(설비)-2004년12월_end" xfId="166" xr:uid="{00000000-0005-0000-0000-0000A5000000}"/>
    <cellStyle name="_4.포장공1" xfId="167" xr:uid="{00000000-0005-0000-0000-0000A6000000}"/>
    <cellStyle name="_5.부대공" xfId="168" xr:uid="{00000000-0005-0000-0000-0000A7000000}"/>
    <cellStyle name="_8.부대공" xfId="169" xr:uid="{00000000-0005-0000-0000-0000A8000000}"/>
    <cellStyle name="_Book1" xfId="170" xr:uid="{00000000-0005-0000-0000-0000A9000000}"/>
    <cellStyle name="_Book1_차선도색" xfId="171" xr:uid="{00000000-0005-0000-0000-0000AA000000}"/>
    <cellStyle name="_Book2" xfId="172" xr:uid="{00000000-0005-0000-0000-0000AB000000}"/>
    <cellStyle name="_Book2_석축단위" xfId="173" xr:uid="{00000000-0005-0000-0000-0000AC000000}"/>
    <cellStyle name="_Book2_집계표" xfId="174" xr:uid="{00000000-0005-0000-0000-0000AD000000}"/>
    <cellStyle name="_Book2_집계표_석축단위" xfId="175" xr:uid="{00000000-0005-0000-0000-0000AE000000}"/>
    <cellStyle name="_Book2_집계표_호안공" xfId="176" xr:uid="{00000000-0005-0000-0000-0000AF000000}"/>
    <cellStyle name="_Book2_호안공" xfId="177" xr:uid="{00000000-0005-0000-0000-0000B0000000}"/>
    <cellStyle name="_갈전리2공구수량" xfId="178" xr:uid="{00000000-0005-0000-0000-0000B1000000}"/>
    <cellStyle name="_갈전리2공구수량_호안공" xfId="179" xr:uid="{00000000-0005-0000-0000-0000B2000000}"/>
    <cellStyle name="_게다블럭" xfId="180" xr:uid="{00000000-0005-0000-0000-0000B3000000}"/>
    <cellStyle name="_게다블럭_04단위수량" xfId="181" xr:uid="{00000000-0005-0000-0000-0000B4000000}"/>
    <cellStyle name="_게다블럭_배수공" xfId="182" xr:uid="{00000000-0005-0000-0000-0000B5000000}"/>
    <cellStyle name="_게다블럭_우수공" xfId="183" xr:uid="{00000000-0005-0000-0000-0000B6000000}"/>
    <cellStyle name="_게다블럭_포장공" xfId="184" xr:uid="{00000000-0005-0000-0000-0000B7000000}"/>
    <cellStyle name="_교대토공" xfId="185" xr:uid="{00000000-0005-0000-0000-0000B8000000}"/>
    <cellStyle name="_교대토공_04단위수량" xfId="186" xr:uid="{00000000-0005-0000-0000-0000B9000000}"/>
    <cellStyle name="_교대토공_1.여주JCT6교" xfId="187" xr:uid="{00000000-0005-0000-0000-0000BA000000}"/>
    <cellStyle name="_교대토공_1.여주JCT6교_04단위수량" xfId="188" xr:uid="{00000000-0005-0000-0000-0000BB000000}"/>
    <cellStyle name="_교대토공_1.여주JCT6교_배수공" xfId="189" xr:uid="{00000000-0005-0000-0000-0000BC000000}"/>
    <cellStyle name="_교대토공_1.여주JCT6교_우수공" xfId="190" xr:uid="{00000000-0005-0000-0000-0000BD000000}"/>
    <cellStyle name="_교대토공_1.여주JCT6교_포장공" xfId="191" xr:uid="{00000000-0005-0000-0000-0000BE000000}"/>
    <cellStyle name="_교대토공_2.여주jc7교" xfId="192" xr:uid="{00000000-0005-0000-0000-0000BF000000}"/>
    <cellStyle name="_교대토공_2.여주jc7교_04단위수량" xfId="193" xr:uid="{00000000-0005-0000-0000-0000C0000000}"/>
    <cellStyle name="_교대토공_2.여주jc7교_배수공" xfId="194" xr:uid="{00000000-0005-0000-0000-0000C1000000}"/>
    <cellStyle name="_교대토공_2.여주jc7교_우수공" xfId="195" xr:uid="{00000000-0005-0000-0000-0000C2000000}"/>
    <cellStyle name="_교대토공_2.여주jc7교_포장공" xfId="196" xr:uid="{00000000-0005-0000-0000-0000C3000000}"/>
    <cellStyle name="_교대토공_배수공" xfId="197" xr:uid="{00000000-0005-0000-0000-0000C4000000}"/>
    <cellStyle name="_교대토공_우수공" xfId="198" xr:uid="{00000000-0005-0000-0000-0000C5000000}"/>
    <cellStyle name="_교대토공_포장공" xfId="199" xr:uid="{00000000-0005-0000-0000-0000C6000000}"/>
    <cellStyle name="_교대토공수량" xfId="200" xr:uid="{00000000-0005-0000-0000-0000C7000000}"/>
    <cellStyle name="_교대토공수량_04단위수량" xfId="201" xr:uid="{00000000-0005-0000-0000-0000C8000000}"/>
    <cellStyle name="_교대토공수량_1.여주JCT6교" xfId="202" xr:uid="{00000000-0005-0000-0000-0000C9000000}"/>
    <cellStyle name="_교대토공수량_1.여주JCT6교_04단위수량" xfId="203" xr:uid="{00000000-0005-0000-0000-0000CA000000}"/>
    <cellStyle name="_교대토공수량_1.여주JCT6교_배수공" xfId="204" xr:uid="{00000000-0005-0000-0000-0000CB000000}"/>
    <cellStyle name="_교대토공수량_1.여주JCT6교_우수공" xfId="205" xr:uid="{00000000-0005-0000-0000-0000CC000000}"/>
    <cellStyle name="_교대토공수량_1.여주JCT6교_포장공" xfId="206" xr:uid="{00000000-0005-0000-0000-0000CD000000}"/>
    <cellStyle name="_교대토공수량_2.여주jc7교" xfId="207" xr:uid="{00000000-0005-0000-0000-0000CE000000}"/>
    <cellStyle name="_교대토공수량_2.여주jc7교_04단위수량" xfId="208" xr:uid="{00000000-0005-0000-0000-0000CF000000}"/>
    <cellStyle name="_교대토공수량_2.여주jc7교_배수공" xfId="209" xr:uid="{00000000-0005-0000-0000-0000D0000000}"/>
    <cellStyle name="_교대토공수량_2.여주jc7교_우수공" xfId="210" xr:uid="{00000000-0005-0000-0000-0000D1000000}"/>
    <cellStyle name="_교대토공수량_2.여주jc7교_포장공" xfId="211" xr:uid="{00000000-0005-0000-0000-0000D2000000}"/>
    <cellStyle name="_교대토공수량_배수공" xfId="212" xr:uid="{00000000-0005-0000-0000-0000D3000000}"/>
    <cellStyle name="_교대토공수량_우수공" xfId="213" xr:uid="{00000000-0005-0000-0000-0000D4000000}"/>
    <cellStyle name="_교대토공수량_포장공" xfId="214" xr:uid="{00000000-0005-0000-0000-0000D5000000}"/>
    <cellStyle name="_국수교수량" xfId="215" xr:uid="{00000000-0005-0000-0000-0000D6000000}"/>
    <cellStyle name="_국수교수량_04.차선도색" xfId="216" xr:uid="{00000000-0005-0000-0000-0000D7000000}"/>
    <cellStyle name="_국수교수량_04.차선도색_차선도색" xfId="217" xr:uid="{00000000-0005-0000-0000-0000D8000000}"/>
    <cellStyle name="_국수교수량_Book1" xfId="218" xr:uid="{00000000-0005-0000-0000-0000D9000000}"/>
    <cellStyle name="_국수교수량_Book1_차선도색" xfId="219" xr:uid="{00000000-0005-0000-0000-0000DA000000}"/>
    <cellStyle name="_금토동놀이터-내역서" xfId="220" xr:uid="{00000000-0005-0000-0000-0000DB000000}"/>
    <cellStyle name="_깨기" xfId="221" xr:uid="{00000000-0005-0000-0000-0000DC000000}"/>
    <cellStyle name="_깨기_호안공" xfId="222" xr:uid="{00000000-0005-0000-0000-0000DD000000}"/>
    <cellStyle name="_내역서" xfId="223" xr:uid="{00000000-0005-0000-0000-0000DE000000}"/>
    <cellStyle name="_능말폐기물내역(2단계-총괄)" xfId="224" xr:uid="{00000000-0005-0000-0000-0000DF000000}"/>
    <cellStyle name="_답동-수량산출서-0414" xfId="225" xr:uid="{00000000-0005-0000-0000-0000E0000000}"/>
    <cellStyle name="_대원공원설계서" xfId="226" xr:uid="{00000000-0005-0000-0000-0000E1000000}"/>
    <cellStyle name="_대원공원설계서_0501설계내역서" xfId="227" xr:uid="{00000000-0005-0000-0000-0000E2000000}"/>
    <cellStyle name="_대원공원설계서_0501설계내역서_0501설계내역서" xfId="228" xr:uid="{00000000-0005-0000-0000-0000E3000000}"/>
    <cellStyle name="_대원공원설계서_0501설계내역서_0501설계내역서(10억)" xfId="229" xr:uid="{00000000-0005-0000-0000-0000E4000000}"/>
    <cellStyle name="_대원공원설계서_0501설계내역서_0501설계내역서(7억)" xfId="230" xr:uid="{00000000-0005-0000-0000-0000E5000000}"/>
    <cellStyle name="_대원공원설계서_0501설계내역서_0501설계내역서(7억)-최종" xfId="231" xr:uid="{00000000-0005-0000-0000-0000E6000000}"/>
    <cellStyle name="_대원공원설계서_0501설계내역서_0513설계내역서" xfId="232" xr:uid="{00000000-0005-0000-0000-0000E7000000}"/>
    <cellStyle name="_대원공원설계서_0501설계내역서_0523설계내역서" xfId="233" xr:uid="{00000000-0005-0000-0000-0000E8000000}"/>
    <cellStyle name="_대원공원설계서_0501설계내역서_남한산성변경도급내역서 050517" xfId="234" xr:uid="{00000000-0005-0000-0000-0000E9000000}"/>
    <cellStyle name="_대원공원설계서_0501설계내역서_물놀이장준공내역서(0624)" xfId="235" xr:uid="{00000000-0005-0000-0000-0000EA000000}"/>
    <cellStyle name="_대원공원설계서_0501설계내역서_사본 - 0501설계내역서" xfId="236" xr:uid="{00000000-0005-0000-0000-0000EB000000}"/>
    <cellStyle name="_대원공원설계서_0502설계내역서" xfId="237" xr:uid="{00000000-0005-0000-0000-0000EC000000}"/>
    <cellStyle name="_대원공원설계서_0502설계내역서_0502설계내역서(0219)" xfId="238" xr:uid="{00000000-0005-0000-0000-0000ED000000}"/>
    <cellStyle name="_대원공원설계서_0502설계내역서_0502설계내역서(수정)" xfId="239" xr:uid="{00000000-0005-0000-0000-0000EE000000}"/>
    <cellStyle name="_대원공원설계서_내역서-최종0223" xfId="240" xr:uid="{00000000-0005-0000-0000-0000EF000000}"/>
    <cellStyle name="_대원공원설계서_내역서-최종0223_철거 및 이설수량산출-학교숲" xfId="241" xr:uid="{00000000-0005-0000-0000-0000F0000000}"/>
    <cellStyle name="_대원공원설계서_율동자연공원내 화장실 보수 및 도색공사" xfId="242" xr:uid="{00000000-0005-0000-0000-0000F1000000}"/>
    <cellStyle name="_대원공원설계서_율동자연공원내 화장실 보수 및 도색공사_내역서-최종0223" xfId="243" xr:uid="{00000000-0005-0000-0000-0000F2000000}"/>
    <cellStyle name="_대원공원설계서_율동자연공원내 화장실 보수 및 도색공사_내역서-최종0223_철거 및 이설수량산출-학교숲" xfId="244" xr:uid="{00000000-0005-0000-0000-0000F3000000}"/>
    <cellStyle name="_대원공원설계서_율동자연공원내 화장실 보수 및 도색공사_철거 및 이설수량산출-학교숲" xfId="245" xr:uid="{00000000-0005-0000-0000-0000F4000000}"/>
    <cellStyle name="_대원공원설계서_율동자연공원내 휴게편의점 도색작업-할증-천정면적추가" xfId="246" xr:uid="{00000000-0005-0000-0000-0000F5000000}"/>
    <cellStyle name="_대원공원설계서_율동자연공원내 휴게편의점 도색작업-할증-천정면적추가_내역서-최종0223" xfId="247" xr:uid="{00000000-0005-0000-0000-0000F6000000}"/>
    <cellStyle name="_대원공원설계서_율동자연공원내 휴게편의점 도색작업-할증-천정면적추가_내역서-최종0223_철거 및 이설수량산출-학교숲" xfId="248" xr:uid="{00000000-0005-0000-0000-0000F7000000}"/>
    <cellStyle name="_대원공원설계서_율동자연공원내 휴게편의점 도색작업-할증-천정면적추가_철거 및 이설수량산출-학교숲" xfId="249" xr:uid="{00000000-0005-0000-0000-0000F8000000}"/>
    <cellStyle name="_대원공원설계서_철거 및 이설수량산출-학교숲" xfId="250" xr:uid="{00000000-0005-0000-0000-0000F9000000}"/>
    <cellStyle name="_방동" xfId="251" xr:uid="{00000000-0005-0000-0000-0000FA000000}"/>
    <cellStyle name="_방동_03구조~1" xfId="252" xr:uid="{00000000-0005-0000-0000-0000FB000000}"/>
    <cellStyle name="_방동_03구조~1_Book1" xfId="253" xr:uid="{00000000-0005-0000-0000-0000FC000000}"/>
    <cellStyle name="_방동_03구조~1_Book2" xfId="254" xr:uid="{00000000-0005-0000-0000-0000FD000000}"/>
    <cellStyle name="_방동_03구조~1_Book2_석축단위" xfId="255" xr:uid="{00000000-0005-0000-0000-0000FE000000}"/>
    <cellStyle name="_방동_03구조~1_Book2_집계표" xfId="256" xr:uid="{00000000-0005-0000-0000-0000FF000000}"/>
    <cellStyle name="_방동_03구조~1_Book2_집계표_석축단위" xfId="257" xr:uid="{00000000-0005-0000-0000-000000010000}"/>
    <cellStyle name="_방동_03구조~1_Book2_집계표_호안공" xfId="258" xr:uid="{00000000-0005-0000-0000-000001010000}"/>
    <cellStyle name="_방동_03구조~1_Book2_호안공" xfId="259" xr:uid="{00000000-0005-0000-0000-000002010000}"/>
    <cellStyle name="_방동_03구조~1_갈전리2공구수량" xfId="260" xr:uid="{00000000-0005-0000-0000-000003010000}"/>
    <cellStyle name="_방동_03구조~1_갈전리2공구수량_호안공" xfId="261" xr:uid="{00000000-0005-0000-0000-000004010000}"/>
    <cellStyle name="_방동_03구조~1_깨기" xfId="262" xr:uid="{00000000-0005-0000-0000-000005010000}"/>
    <cellStyle name="_방동_03구조~1_깨기_호안공" xfId="263" xr:uid="{00000000-0005-0000-0000-000006010000}"/>
    <cellStyle name="_방동_03구조~1_수량" xfId="264" xr:uid="{00000000-0005-0000-0000-000007010000}"/>
    <cellStyle name="_방동_03구조~1_수량(말미골천)" xfId="265" xr:uid="{00000000-0005-0000-0000-000008010000}"/>
    <cellStyle name="_방동_03구조~1_수량(말미골천)_호안공" xfId="266" xr:uid="{00000000-0005-0000-0000-000009010000}"/>
    <cellStyle name="_방동_03구조~1_수량_호안공" xfId="267" xr:uid="{00000000-0005-0000-0000-00000A010000}"/>
    <cellStyle name="_방동_03구조~1_수량산출서" xfId="268" xr:uid="{00000000-0005-0000-0000-00000B010000}"/>
    <cellStyle name="_방동_03구조~1_수량산출서_호안공" xfId="269" xr:uid="{00000000-0005-0000-0000-00000C010000}"/>
    <cellStyle name="_방동_03구조~1_집계표" xfId="270" xr:uid="{00000000-0005-0000-0000-00000D010000}"/>
    <cellStyle name="_방동_03구조~1_집계표_석축단위" xfId="271" xr:uid="{00000000-0005-0000-0000-00000E010000}"/>
    <cellStyle name="_방동_03구조~1_집계표_집계표" xfId="272" xr:uid="{00000000-0005-0000-0000-00000F010000}"/>
    <cellStyle name="_방동_03구조~1_집계표_집계표_석축단위" xfId="273" xr:uid="{00000000-0005-0000-0000-000010010000}"/>
    <cellStyle name="_방동_03구조~1_집계표_집계표_호안공" xfId="274" xr:uid="{00000000-0005-0000-0000-000011010000}"/>
    <cellStyle name="_방동_03구조~1_집계표_호안공" xfId="275" xr:uid="{00000000-0005-0000-0000-000012010000}"/>
    <cellStyle name="_방동_03구조~1_호안공" xfId="276" xr:uid="{00000000-0005-0000-0000-000013010000}"/>
    <cellStyle name="_방동_03구조물공" xfId="277" xr:uid="{00000000-0005-0000-0000-000014010000}"/>
    <cellStyle name="_방동_03구조물공_Book1" xfId="278" xr:uid="{00000000-0005-0000-0000-000015010000}"/>
    <cellStyle name="_방동_03구조물공_Book2" xfId="279" xr:uid="{00000000-0005-0000-0000-000016010000}"/>
    <cellStyle name="_방동_03구조물공_Book2_석축단위" xfId="280" xr:uid="{00000000-0005-0000-0000-000017010000}"/>
    <cellStyle name="_방동_03구조물공_Book2_집계표" xfId="281" xr:uid="{00000000-0005-0000-0000-000018010000}"/>
    <cellStyle name="_방동_03구조물공_Book2_집계표_석축단위" xfId="282" xr:uid="{00000000-0005-0000-0000-000019010000}"/>
    <cellStyle name="_방동_03구조물공_Book2_집계표_호안공" xfId="283" xr:uid="{00000000-0005-0000-0000-00001A010000}"/>
    <cellStyle name="_방동_03구조물공_Book2_호안공" xfId="284" xr:uid="{00000000-0005-0000-0000-00001B010000}"/>
    <cellStyle name="_방동_03구조물공_갈전리2공구수량" xfId="285" xr:uid="{00000000-0005-0000-0000-00001C010000}"/>
    <cellStyle name="_방동_03구조물공_갈전리2공구수량_호안공" xfId="286" xr:uid="{00000000-0005-0000-0000-00001D010000}"/>
    <cellStyle name="_방동_03구조물공_깨기" xfId="287" xr:uid="{00000000-0005-0000-0000-00001E010000}"/>
    <cellStyle name="_방동_03구조물공_깨기_호안공" xfId="288" xr:uid="{00000000-0005-0000-0000-00001F010000}"/>
    <cellStyle name="_방동_03구조물공_수량" xfId="289" xr:uid="{00000000-0005-0000-0000-000020010000}"/>
    <cellStyle name="_방동_03구조물공_수량(말미골천)" xfId="290" xr:uid="{00000000-0005-0000-0000-000021010000}"/>
    <cellStyle name="_방동_03구조물공_수량(말미골천)_호안공" xfId="291" xr:uid="{00000000-0005-0000-0000-000022010000}"/>
    <cellStyle name="_방동_03구조물공_수량_호안공" xfId="292" xr:uid="{00000000-0005-0000-0000-000023010000}"/>
    <cellStyle name="_방동_03구조물공_수량산출서" xfId="293" xr:uid="{00000000-0005-0000-0000-000024010000}"/>
    <cellStyle name="_방동_03구조물공_수량산출서_호안공" xfId="294" xr:uid="{00000000-0005-0000-0000-000025010000}"/>
    <cellStyle name="_방동_03구조물공_집계표" xfId="295" xr:uid="{00000000-0005-0000-0000-000026010000}"/>
    <cellStyle name="_방동_03구조물공_집계표_석축단위" xfId="296" xr:uid="{00000000-0005-0000-0000-000027010000}"/>
    <cellStyle name="_방동_03구조물공_집계표_집계표" xfId="297" xr:uid="{00000000-0005-0000-0000-000028010000}"/>
    <cellStyle name="_방동_03구조물공_집계표_집계표_석축단위" xfId="298" xr:uid="{00000000-0005-0000-0000-000029010000}"/>
    <cellStyle name="_방동_03구조물공_집계표_집계표_호안공" xfId="299" xr:uid="{00000000-0005-0000-0000-00002A010000}"/>
    <cellStyle name="_방동_03구조물공_집계표_호안공" xfId="300" xr:uid="{00000000-0005-0000-0000-00002B010000}"/>
    <cellStyle name="_방동_03구조물공_호안공" xfId="301" xr:uid="{00000000-0005-0000-0000-00002C010000}"/>
    <cellStyle name="_방동_0501설계내역서" xfId="302" xr:uid="{00000000-0005-0000-0000-00002D010000}"/>
    <cellStyle name="_방동_0501설계내역서_0501설계내역서" xfId="303" xr:uid="{00000000-0005-0000-0000-00002E010000}"/>
    <cellStyle name="_방동_0501설계내역서_0501설계내역서(10억)" xfId="304" xr:uid="{00000000-0005-0000-0000-00002F010000}"/>
    <cellStyle name="_방동_0501설계내역서_0501설계내역서(7억)" xfId="305" xr:uid="{00000000-0005-0000-0000-000030010000}"/>
    <cellStyle name="_방동_0501설계내역서_0501설계내역서(7억)-최종" xfId="306" xr:uid="{00000000-0005-0000-0000-000031010000}"/>
    <cellStyle name="_방동_0501설계내역서_0513설계내역서" xfId="307" xr:uid="{00000000-0005-0000-0000-000032010000}"/>
    <cellStyle name="_방동_0501설계내역서_0523설계내역서" xfId="308" xr:uid="{00000000-0005-0000-0000-000033010000}"/>
    <cellStyle name="_방동_0501설계내역서_남한산성변경도급내역서 050517" xfId="309" xr:uid="{00000000-0005-0000-0000-000034010000}"/>
    <cellStyle name="_방동_0501설계내역서_물놀이장준공내역서(0624)" xfId="310" xr:uid="{00000000-0005-0000-0000-000035010000}"/>
    <cellStyle name="_방동_0501설계내역서_사본 - 0501설계내역서" xfId="311" xr:uid="{00000000-0005-0000-0000-000036010000}"/>
    <cellStyle name="_방동_0502설계내역서" xfId="312" xr:uid="{00000000-0005-0000-0000-000037010000}"/>
    <cellStyle name="_방동_0502설계내역서_0502설계내역서(0219)" xfId="313" xr:uid="{00000000-0005-0000-0000-000038010000}"/>
    <cellStyle name="_방동_0502설계내역서_0502설계내역서(수정)" xfId="314" xr:uid="{00000000-0005-0000-0000-000039010000}"/>
    <cellStyle name="_방동_Book1" xfId="315" xr:uid="{00000000-0005-0000-0000-00003A010000}"/>
    <cellStyle name="_방동_Book2" xfId="316" xr:uid="{00000000-0005-0000-0000-00003B010000}"/>
    <cellStyle name="_방동_Book2_석축단위" xfId="317" xr:uid="{00000000-0005-0000-0000-00003C010000}"/>
    <cellStyle name="_방동_Book2_집계표" xfId="318" xr:uid="{00000000-0005-0000-0000-00003D010000}"/>
    <cellStyle name="_방동_Book2_집계표_석축단위" xfId="319" xr:uid="{00000000-0005-0000-0000-00003E010000}"/>
    <cellStyle name="_방동_Book2_집계표_호안공" xfId="320" xr:uid="{00000000-0005-0000-0000-00003F010000}"/>
    <cellStyle name="_방동_Book2_호안공" xfId="321" xr:uid="{00000000-0005-0000-0000-000040010000}"/>
    <cellStyle name="_방동_갈전리2공구수량" xfId="322" xr:uid="{00000000-0005-0000-0000-000041010000}"/>
    <cellStyle name="_방동_갈전리2공구수량_호안공" xfId="323" xr:uid="{00000000-0005-0000-0000-000042010000}"/>
    <cellStyle name="_방동_깨기" xfId="324" xr:uid="{00000000-0005-0000-0000-000043010000}"/>
    <cellStyle name="_방동_깨기_호안공" xfId="325" xr:uid="{00000000-0005-0000-0000-000044010000}"/>
    <cellStyle name="_방동_내역서-최종0223" xfId="326" xr:uid="{00000000-0005-0000-0000-000045010000}"/>
    <cellStyle name="_방동_내역서-최종0223_철거 및 이설수량산출-학교숲" xfId="327" xr:uid="{00000000-0005-0000-0000-000046010000}"/>
    <cellStyle name="_방동_동막리소교량" xfId="328" xr:uid="{00000000-0005-0000-0000-000047010000}"/>
    <cellStyle name="_방동_동막리소교량_Book1" xfId="329" xr:uid="{00000000-0005-0000-0000-000048010000}"/>
    <cellStyle name="_방동_동막리소교량_Book2" xfId="330" xr:uid="{00000000-0005-0000-0000-000049010000}"/>
    <cellStyle name="_방동_동막리소교량_Book2_석축단위" xfId="331" xr:uid="{00000000-0005-0000-0000-00004A010000}"/>
    <cellStyle name="_방동_동막리소교량_Book2_집계표" xfId="332" xr:uid="{00000000-0005-0000-0000-00004B010000}"/>
    <cellStyle name="_방동_동막리소교량_Book2_집계표_석축단위" xfId="333" xr:uid="{00000000-0005-0000-0000-00004C010000}"/>
    <cellStyle name="_방동_동막리소교량_Book2_집계표_호안공" xfId="334" xr:uid="{00000000-0005-0000-0000-00004D010000}"/>
    <cellStyle name="_방동_동막리소교량_Book2_호안공" xfId="335" xr:uid="{00000000-0005-0000-0000-00004E010000}"/>
    <cellStyle name="_방동_동막리소교량_갈전리2공구수량" xfId="336" xr:uid="{00000000-0005-0000-0000-00004F010000}"/>
    <cellStyle name="_방동_동막리소교량_갈전리2공구수량_호안공" xfId="337" xr:uid="{00000000-0005-0000-0000-000050010000}"/>
    <cellStyle name="_방동_동막리소교량_깨기" xfId="338" xr:uid="{00000000-0005-0000-0000-000051010000}"/>
    <cellStyle name="_방동_동막리소교량_깨기_호안공" xfId="339" xr:uid="{00000000-0005-0000-0000-000052010000}"/>
    <cellStyle name="_방동_동막리소교량_수량" xfId="340" xr:uid="{00000000-0005-0000-0000-000053010000}"/>
    <cellStyle name="_방동_동막리소교량_수량(말미골천)" xfId="341" xr:uid="{00000000-0005-0000-0000-000054010000}"/>
    <cellStyle name="_방동_동막리소교량_수량(말미골천)_호안공" xfId="342" xr:uid="{00000000-0005-0000-0000-000055010000}"/>
    <cellStyle name="_방동_동막리소교량_수량_호안공" xfId="343" xr:uid="{00000000-0005-0000-0000-000056010000}"/>
    <cellStyle name="_방동_동막리소교량_수량산출서" xfId="344" xr:uid="{00000000-0005-0000-0000-000057010000}"/>
    <cellStyle name="_방동_동막리소교량_수량산출서_호안공" xfId="345" xr:uid="{00000000-0005-0000-0000-000058010000}"/>
    <cellStyle name="_방동_동막리소교량_집계표" xfId="346" xr:uid="{00000000-0005-0000-0000-000059010000}"/>
    <cellStyle name="_방동_동막리소교량_집계표_석축단위" xfId="347" xr:uid="{00000000-0005-0000-0000-00005A010000}"/>
    <cellStyle name="_방동_동막리소교량_집계표_집계표" xfId="348" xr:uid="{00000000-0005-0000-0000-00005B010000}"/>
    <cellStyle name="_방동_동막리소교량_집계표_집계표_석축단위" xfId="349" xr:uid="{00000000-0005-0000-0000-00005C010000}"/>
    <cellStyle name="_방동_동막리소교량_집계표_집계표_호안공" xfId="350" xr:uid="{00000000-0005-0000-0000-00005D010000}"/>
    <cellStyle name="_방동_동막리소교량_집계표_호안공" xfId="351" xr:uid="{00000000-0005-0000-0000-00005E010000}"/>
    <cellStyle name="_방동_동막리소교량_호안공" xfId="352" xr:uid="{00000000-0005-0000-0000-00005F010000}"/>
    <cellStyle name="_방동_마현12~1" xfId="353" xr:uid="{00000000-0005-0000-0000-000060010000}"/>
    <cellStyle name="_방동_마현12~1_Book1" xfId="354" xr:uid="{00000000-0005-0000-0000-000061010000}"/>
    <cellStyle name="_방동_마현12~1_Book2" xfId="355" xr:uid="{00000000-0005-0000-0000-000062010000}"/>
    <cellStyle name="_방동_마현12~1_Book2_석축단위" xfId="356" xr:uid="{00000000-0005-0000-0000-000063010000}"/>
    <cellStyle name="_방동_마현12~1_Book2_집계표" xfId="357" xr:uid="{00000000-0005-0000-0000-000064010000}"/>
    <cellStyle name="_방동_마현12~1_Book2_집계표_석축단위" xfId="358" xr:uid="{00000000-0005-0000-0000-000065010000}"/>
    <cellStyle name="_방동_마현12~1_Book2_집계표_호안공" xfId="359" xr:uid="{00000000-0005-0000-0000-000066010000}"/>
    <cellStyle name="_방동_마현12~1_Book2_호안공" xfId="360" xr:uid="{00000000-0005-0000-0000-000067010000}"/>
    <cellStyle name="_방동_마현12~1_갈전리2공구수량" xfId="361" xr:uid="{00000000-0005-0000-0000-000068010000}"/>
    <cellStyle name="_방동_마현12~1_갈전리2공구수량_호안공" xfId="362" xr:uid="{00000000-0005-0000-0000-000069010000}"/>
    <cellStyle name="_방동_마현12~1_깨기" xfId="363" xr:uid="{00000000-0005-0000-0000-00006A010000}"/>
    <cellStyle name="_방동_마현12~1_깨기_호안공" xfId="364" xr:uid="{00000000-0005-0000-0000-00006B010000}"/>
    <cellStyle name="_방동_마현12~1_수량" xfId="365" xr:uid="{00000000-0005-0000-0000-00006C010000}"/>
    <cellStyle name="_방동_마현12~1_수량(말미골천)" xfId="366" xr:uid="{00000000-0005-0000-0000-00006D010000}"/>
    <cellStyle name="_방동_마현12~1_수량(말미골천)_호안공" xfId="367" xr:uid="{00000000-0005-0000-0000-00006E010000}"/>
    <cellStyle name="_방동_마현12~1_수량_호안공" xfId="368" xr:uid="{00000000-0005-0000-0000-00006F010000}"/>
    <cellStyle name="_방동_마현12~1_수량산출서" xfId="369" xr:uid="{00000000-0005-0000-0000-000070010000}"/>
    <cellStyle name="_방동_마현12~1_수량산출서_호안공" xfId="370" xr:uid="{00000000-0005-0000-0000-000071010000}"/>
    <cellStyle name="_방동_마현12~1_집계표" xfId="371" xr:uid="{00000000-0005-0000-0000-000072010000}"/>
    <cellStyle name="_방동_마현12~1_집계표_석축단위" xfId="372" xr:uid="{00000000-0005-0000-0000-000073010000}"/>
    <cellStyle name="_방동_마현12~1_집계표_집계표" xfId="373" xr:uid="{00000000-0005-0000-0000-000074010000}"/>
    <cellStyle name="_방동_마현12~1_집계표_집계표_석축단위" xfId="374" xr:uid="{00000000-0005-0000-0000-000075010000}"/>
    <cellStyle name="_방동_마현12~1_집계표_집계표_호안공" xfId="375" xr:uid="{00000000-0005-0000-0000-000076010000}"/>
    <cellStyle name="_방동_마현12~1_집계표_호안공" xfId="376" xr:uid="{00000000-0005-0000-0000-000077010000}"/>
    <cellStyle name="_방동_마현12~1_호안공" xfId="377" xr:uid="{00000000-0005-0000-0000-000078010000}"/>
    <cellStyle name="_방동_문혜3리" xfId="378" xr:uid="{00000000-0005-0000-0000-000079010000}"/>
    <cellStyle name="_방동_문혜3리_Book1" xfId="379" xr:uid="{00000000-0005-0000-0000-00007A010000}"/>
    <cellStyle name="_방동_문혜3리_Book2" xfId="380" xr:uid="{00000000-0005-0000-0000-00007B010000}"/>
    <cellStyle name="_방동_문혜3리_Book2_석축단위" xfId="381" xr:uid="{00000000-0005-0000-0000-00007C010000}"/>
    <cellStyle name="_방동_문혜3리_Book2_집계표" xfId="382" xr:uid="{00000000-0005-0000-0000-00007D010000}"/>
    <cellStyle name="_방동_문혜3리_Book2_집계표_석축단위" xfId="383" xr:uid="{00000000-0005-0000-0000-00007E010000}"/>
    <cellStyle name="_방동_문혜3리_Book2_집계표_호안공" xfId="384" xr:uid="{00000000-0005-0000-0000-00007F010000}"/>
    <cellStyle name="_방동_문혜3리_Book2_호안공" xfId="385" xr:uid="{00000000-0005-0000-0000-000080010000}"/>
    <cellStyle name="_방동_문혜3리_갈전리2공구수량" xfId="386" xr:uid="{00000000-0005-0000-0000-000081010000}"/>
    <cellStyle name="_방동_문혜3리_갈전리2공구수량_호안공" xfId="387" xr:uid="{00000000-0005-0000-0000-000082010000}"/>
    <cellStyle name="_방동_문혜3리_깨기" xfId="388" xr:uid="{00000000-0005-0000-0000-000083010000}"/>
    <cellStyle name="_방동_문혜3리_깨기_호안공" xfId="389" xr:uid="{00000000-0005-0000-0000-000084010000}"/>
    <cellStyle name="_방동_문혜3리_수량" xfId="390" xr:uid="{00000000-0005-0000-0000-000085010000}"/>
    <cellStyle name="_방동_문혜3리_수량(말미골천)" xfId="391" xr:uid="{00000000-0005-0000-0000-000086010000}"/>
    <cellStyle name="_방동_문혜3리_수량(말미골천)_호안공" xfId="392" xr:uid="{00000000-0005-0000-0000-000087010000}"/>
    <cellStyle name="_방동_문혜3리_수량_호안공" xfId="393" xr:uid="{00000000-0005-0000-0000-000088010000}"/>
    <cellStyle name="_방동_문혜3리_수량산출서" xfId="394" xr:uid="{00000000-0005-0000-0000-000089010000}"/>
    <cellStyle name="_방동_문혜3리_수량산출서_호안공" xfId="395" xr:uid="{00000000-0005-0000-0000-00008A010000}"/>
    <cellStyle name="_방동_문혜3리_집계표" xfId="396" xr:uid="{00000000-0005-0000-0000-00008B010000}"/>
    <cellStyle name="_방동_문혜3리_집계표_석축단위" xfId="397" xr:uid="{00000000-0005-0000-0000-00008C010000}"/>
    <cellStyle name="_방동_문혜3리_집계표_집계표" xfId="398" xr:uid="{00000000-0005-0000-0000-00008D010000}"/>
    <cellStyle name="_방동_문혜3리_집계표_집계표_석축단위" xfId="399" xr:uid="{00000000-0005-0000-0000-00008E010000}"/>
    <cellStyle name="_방동_문혜3리_집계표_집계표_호안공" xfId="400" xr:uid="{00000000-0005-0000-0000-00008F010000}"/>
    <cellStyle name="_방동_문혜3리_집계표_호안공" xfId="401" xr:uid="{00000000-0005-0000-0000-000090010000}"/>
    <cellStyle name="_방동_문혜3리_호안공" xfId="402" xr:uid="{00000000-0005-0000-0000-000091010000}"/>
    <cellStyle name="_방동_방동" xfId="403" xr:uid="{00000000-0005-0000-0000-000092010000}"/>
    <cellStyle name="_방동_방동_0501설계내역서" xfId="404" xr:uid="{00000000-0005-0000-0000-000093010000}"/>
    <cellStyle name="_방동_방동_0501설계내역서_0501설계내역서" xfId="405" xr:uid="{00000000-0005-0000-0000-000094010000}"/>
    <cellStyle name="_방동_방동_0501설계내역서_0501설계내역서(10억)" xfId="406" xr:uid="{00000000-0005-0000-0000-000095010000}"/>
    <cellStyle name="_방동_방동_0501설계내역서_0501설계내역서(7억)" xfId="407" xr:uid="{00000000-0005-0000-0000-000096010000}"/>
    <cellStyle name="_방동_방동_0501설계내역서_0501설계내역서(7억)-최종" xfId="408" xr:uid="{00000000-0005-0000-0000-000097010000}"/>
    <cellStyle name="_방동_방동_0501설계내역서_0513설계내역서" xfId="409" xr:uid="{00000000-0005-0000-0000-000098010000}"/>
    <cellStyle name="_방동_방동_0501설계내역서_0523설계내역서" xfId="410" xr:uid="{00000000-0005-0000-0000-000099010000}"/>
    <cellStyle name="_방동_방동_0501설계내역서_남한산성변경도급내역서 050517" xfId="411" xr:uid="{00000000-0005-0000-0000-00009A010000}"/>
    <cellStyle name="_방동_방동_0501설계내역서_물놀이장준공내역서(0624)" xfId="412" xr:uid="{00000000-0005-0000-0000-00009B010000}"/>
    <cellStyle name="_방동_방동_0501설계내역서_사본 - 0501설계내역서" xfId="413" xr:uid="{00000000-0005-0000-0000-00009C010000}"/>
    <cellStyle name="_방동_방동_0502설계내역서" xfId="414" xr:uid="{00000000-0005-0000-0000-00009D010000}"/>
    <cellStyle name="_방동_방동_0502설계내역서_0502설계내역서(0219)" xfId="415" xr:uid="{00000000-0005-0000-0000-00009E010000}"/>
    <cellStyle name="_방동_방동_0502설계내역서_0502설계내역서(수정)" xfId="416" xr:uid="{00000000-0005-0000-0000-00009F010000}"/>
    <cellStyle name="_방동_방동_Book1" xfId="417" xr:uid="{00000000-0005-0000-0000-0000A0010000}"/>
    <cellStyle name="_방동_방동_Book2" xfId="418" xr:uid="{00000000-0005-0000-0000-0000A1010000}"/>
    <cellStyle name="_방동_방동_Book2_석축단위" xfId="419" xr:uid="{00000000-0005-0000-0000-0000A2010000}"/>
    <cellStyle name="_방동_방동_Book2_집계표" xfId="420" xr:uid="{00000000-0005-0000-0000-0000A3010000}"/>
    <cellStyle name="_방동_방동_Book2_집계표_석축단위" xfId="421" xr:uid="{00000000-0005-0000-0000-0000A4010000}"/>
    <cellStyle name="_방동_방동_Book2_집계표_호안공" xfId="422" xr:uid="{00000000-0005-0000-0000-0000A5010000}"/>
    <cellStyle name="_방동_방동_Book2_호안공" xfId="423" xr:uid="{00000000-0005-0000-0000-0000A6010000}"/>
    <cellStyle name="_방동_방동_갈전리2공구수량" xfId="424" xr:uid="{00000000-0005-0000-0000-0000A7010000}"/>
    <cellStyle name="_방동_방동_갈전리2공구수량_호안공" xfId="425" xr:uid="{00000000-0005-0000-0000-0000A8010000}"/>
    <cellStyle name="_방동_방동_깨기" xfId="426" xr:uid="{00000000-0005-0000-0000-0000A9010000}"/>
    <cellStyle name="_방동_방동_깨기_호안공" xfId="427" xr:uid="{00000000-0005-0000-0000-0000AA010000}"/>
    <cellStyle name="_방동_방동_내역서-최종0223" xfId="428" xr:uid="{00000000-0005-0000-0000-0000AB010000}"/>
    <cellStyle name="_방동_방동_내역서-최종0223_철거 및 이설수량산출-학교숲" xfId="429" xr:uid="{00000000-0005-0000-0000-0000AC010000}"/>
    <cellStyle name="_방동_방동_수량" xfId="430" xr:uid="{00000000-0005-0000-0000-0000AD010000}"/>
    <cellStyle name="_방동_방동_수량(말미골천)" xfId="431" xr:uid="{00000000-0005-0000-0000-0000AE010000}"/>
    <cellStyle name="_방동_방동_수량(말미골천)_호안공" xfId="432" xr:uid="{00000000-0005-0000-0000-0000AF010000}"/>
    <cellStyle name="_방동_방동_수량_호안공" xfId="433" xr:uid="{00000000-0005-0000-0000-0000B0010000}"/>
    <cellStyle name="_방동_방동_수량산출서" xfId="434" xr:uid="{00000000-0005-0000-0000-0000B1010000}"/>
    <cellStyle name="_방동_방동_수량산출서_호안공" xfId="435" xr:uid="{00000000-0005-0000-0000-0000B2010000}"/>
    <cellStyle name="_방동_방동_율동자연공원내 화장실 보수 및 도색공사" xfId="436" xr:uid="{00000000-0005-0000-0000-0000B3010000}"/>
    <cellStyle name="_방동_방동_율동자연공원내 화장실 보수 및 도색공사_내역서-최종0223" xfId="437" xr:uid="{00000000-0005-0000-0000-0000B4010000}"/>
    <cellStyle name="_방동_방동_율동자연공원내 화장실 보수 및 도색공사_내역서-최종0223_철거 및 이설수량산출-학교숲" xfId="438" xr:uid="{00000000-0005-0000-0000-0000B5010000}"/>
    <cellStyle name="_방동_방동_율동자연공원내 화장실 보수 및 도색공사_철거 및 이설수량산출-학교숲" xfId="439" xr:uid="{00000000-0005-0000-0000-0000B6010000}"/>
    <cellStyle name="_방동_방동_율동자연공원내 휴게편의점 도색작업-할증-천정면적추가" xfId="440" xr:uid="{00000000-0005-0000-0000-0000B7010000}"/>
    <cellStyle name="_방동_방동_율동자연공원내 휴게편의점 도색작업-할증-천정면적추가_내역서-최종0223" xfId="441" xr:uid="{00000000-0005-0000-0000-0000B8010000}"/>
    <cellStyle name="_방동_방동_율동자연공원내 휴게편의점 도색작업-할증-천정면적추가_내역서-최종0223_철거 및 이설수량산출-학교숲" xfId="442" xr:uid="{00000000-0005-0000-0000-0000B9010000}"/>
    <cellStyle name="_방동_방동_율동자연공원내 휴게편의점 도색작업-할증-천정면적추가_철거 및 이설수량산출-학교숲" xfId="443" xr:uid="{00000000-0005-0000-0000-0000BA010000}"/>
    <cellStyle name="_방동_방동_집계표" xfId="444" xr:uid="{00000000-0005-0000-0000-0000BB010000}"/>
    <cellStyle name="_방동_방동_집계표_석축단위" xfId="445" xr:uid="{00000000-0005-0000-0000-0000BC010000}"/>
    <cellStyle name="_방동_방동_집계표_집계표" xfId="446" xr:uid="{00000000-0005-0000-0000-0000BD010000}"/>
    <cellStyle name="_방동_방동_집계표_집계표_석축단위" xfId="447" xr:uid="{00000000-0005-0000-0000-0000BE010000}"/>
    <cellStyle name="_방동_방동_집계표_집계표_호안공" xfId="448" xr:uid="{00000000-0005-0000-0000-0000BF010000}"/>
    <cellStyle name="_방동_방동_집계표_호안공" xfId="449" xr:uid="{00000000-0005-0000-0000-0000C0010000}"/>
    <cellStyle name="_방동_방동_철거 및 이설수량산출-학교숲" xfId="450" xr:uid="{00000000-0005-0000-0000-0000C1010000}"/>
    <cellStyle name="_방동_방동_호안공" xfId="451" xr:uid="{00000000-0005-0000-0000-0000C2010000}"/>
    <cellStyle name="_방동_산양2리지구" xfId="452" xr:uid="{00000000-0005-0000-0000-0000C3010000}"/>
    <cellStyle name="_방동_산양2리지구_Book1" xfId="453" xr:uid="{00000000-0005-0000-0000-0000C4010000}"/>
    <cellStyle name="_방동_산양2리지구_Book2" xfId="454" xr:uid="{00000000-0005-0000-0000-0000C5010000}"/>
    <cellStyle name="_방동_산양2리지구_Book2_석축단위" xfId="455" xr:uid="{00000000-0005-0000-0000-0000C6010000}"/>
    <cellStyle name="_방동_산양2리지구_Book2_집계표" xfId="456" xr:uid="{00000000-0005-0000-0000-0000C7010000}"/>
    <cellStyle name="_방동_산양2리지구_Book2_집계표_석축단위" xfId="457" xr:uid="{00000000-0005-0000-0000-0000C8010000}"/>
    <cellStyle name="_방동_산양2리지구_Book2_집계표_호안공" xfId="458" xr:uid="{00000000-0005-0000-0000-0000C9010000}"/>
    <cellStyle name="_방동_산양2리지구_Book2_호안공" xfId="459" xr:uid="{00000000-0005-0000-0000-0000CA010000}"/>
    <cellStyle name="_방동_산양2리지구_갈전리2공구수량" xfId="460" xr:uid="{00000000-0005-0000-0000-0000CB010000}"/>
    <cellStyle name="_방동_산양2리지구_갈전리2공구수량_호안공" xfId="461" xr:uid="{00000000-0005-0000-0000-0000CC010000}"/>
    <cellStyle name="_방동_산양2리지구_깨기" xfId="462" xr:uid="{00000000-0005-0000-0000-0000CD010000}"/>
    <cellStyle name="_방동_산양2리지구_깨기_호안공" xfId="463" xr:uid="{00000000-0005-0000-0000-0000CE010000}"/>
    <cellStyle name="_방동_산양2리지구_수량" xfId="464" xr:uid="{00000000-0005-0000-0000-0000CF010000}"/>
    <cellStyle name="_방동_산양2리지구_수량(말미골천)" xfId="465" xr:uid="{00000000-0005-0000-0000-0000D0010000}"/>
    <cellStyle name="_방동_산양2리지구_수량(말미골천)_호안공" xfId="466" xr:uid="{00000000-0005-0000-0000-0000D1010000}"/>
    <cellStyle name="_방동_산양2리지구_수량_호안공" xfId="467" xr:uid="{00000000-0005-0000-0000-0000D2010000}"/>
    <cellStyle name="_방동_산양2리지구_수량산출서" xfId="468" xr:uid="{00000000-0005-0000-0000-0000D3010000}"/>
    <cellStyle name="_방동_산양2리지구_수량산출서_호안공" xfId="469" xr:uid="{00000000-0005-0000-0000-0000D4010000}"/>
    <cellStyle name="_방동_산양2리지구_집계표" xfId="470" xr:uid="{00000000-0005-0000-0000-0000D5010000}"/>
    <cellStyle name="_방동_산양2리지구_집계표_석축단위" xfId="471" xr:uid="{00000000-0005-0000-0000-0000D6010000}"/>
    <cellStyle name="_방동_산양2리지구_집계표_집계표" xfId="472" xr:uid="{00000000-0005-0000-0000-0000D7010000}"/>
    <cellStyle name="_방동_산양2리지구_집계표_집계표_석축단위" xfId="473" xr:uid="{00000000-0005-0000-0000-0000D8010000}"/>
    <cellStyle name="_방동_산양2리지구_집계표_집계표_호안공" xfId="474" xr:uid="{00000000-0005-0000-0000-0000D9010000}"/>
    <cellStyle name="_방동_산양2리지구_집계표_호안공" xfId="475" xr:uid="{00000000-0005-0000-0000-0000DA010000}"/>
    <cellStyle name="_방동_산양2리지구_호안공" xfId="476" xr:uid="{00000000-0005-0000-0000-0000DB010000}"/>
    <cellStyle name="_방동_산양리지구" xfId="477" xr:uid="{00000000-0005-0000-0000-0000DC010000}"/>
    <cellStyle name="_방동_산양리지구_0501설계내역서" xfId="478" xr:uid="{00000000-0005-0000-0000-0000DD010000}"/>
    <cellStyle name="_방동_산양리지구_0501설계내역서_0501설계내역서" xfId="479" xr:uid="{00000000-0005-0000-0000-0000DE010000}"/>
    <cellStyle name="_방동_산양리지구_0501설계내역서_0501설계내역서(10억)" xfId="480" xr:uid="{00000000-0005-0000-0000-0000DF010000}"/>
    <cellStyle name="_방동_산양리지구_0501설계내역서_0501설계내역서(7억)" xfId="481" xr:uid="{00000000-0005-0000-0000-0000E0010000}"/>
    <cellStyle name="_방동_산양리지구_0501설계내역서_0501설계내역서(7억)-최종" xfId="482" xr:uid="{00000000-0005-0000-0000-0000E1010000}"/>
    <cellStyle name="_방동_산양리지구_0501설계내역서_0513설계내역서" xfId="483" xr:uid="{00000000-0005-0000-0000-0000E2010000}"/>
    <cellStyle name="_방동_산양리지구_0501설계내역서_0523설계내역서" xfId="484" xr:uid="{00000000-0005-0000-0000-0000E3010000}"/>
    <cellStyle name="_방동_산양리지구_0501설계내역서_남한산성변경도급내역서 050517" xfId="485" xr:uid="{00000000-0005-0000-0000-0000E4010000}"/>
    <cellStyle name="_방동_산양리지구_0501설계내역서_물놀이장준공내역서(0624)" xfId="486" xr:uid="{00000000-0005-0000-0000-0000E5010000}"/>
    <cellStyle name="_방동_산양리지구_0501설계내역서_사본 - 0501설계내역서" xfId="487" xr:uid="{00000000-0005-0000-0000-0000E6010000}"/>
    <cellStyle name="_방동_산양리지구_0502설계내역서" xfId="488" xr:uid="{00000000-0005-0000-0000-0000E7010000}"/>
    <cellStyle name="_방동_산양리지구_0502설계내역서_0502설계내역서(0219)" xfId="489" xr:uid="{00000000-0005-0000-0000-0000E8010000}"/>
    <cellStyle name="_방동_산양리지구_0502설계내역서_0502설계내역서(수정)" xfId="490" xr:uid="{00000000-0005-0000-0000-0000E9010000}"/>
    <cellStyle name="_방동_산양리지구_Book1" xfId="491" xr:uid="{00000000-0005-0000-0000-0000EA010000}"/>
    <cellStyle name="_방동_산양리지구_Book2" xfId="492" xr:uid="{00000000-0005-0000-0000-0000EB010000}"/>
    <cellStyle name="_방동_산양리지구_Book2_석축단위" xfId="493" xr:uid="{00000000-0005-0000-0000-0000EC010000}"/>
    <cellStyle name="_방동_산양리지구_Book2_집계표" xfId="494" xr:uid="{00000000-0005-0000-0000-0000ED010000}"/>
    <cellStyle name="_방동_산양리지구_Book2_집계표_석축단위" xfId="495" xr:uid="{00000000-0005-0000-0000-0000EE010000}"/>
    <cellStyle name="_방동_산양리지구_Book2_집계표_호안공" xfId="496" xr:uid="{00000000-0005-0000-0000-0000EF010000}"/>
    <cellStyle name="_방동_산양리지구_Book2_호안공" xfId="497" xr:uid="{00000000-0005-0000-0000-0000F0010000}"/>
    <cellStyle name="_방동_산양리지구_갈전리2공구수량" xfId="498" xr:uid="{00000000-0005-0000-0000-0000F1010000}"/>
    <cellStyle name="_방동_산양리지구_갈전리2공구수량_호안공" xfId="499" xr:uid="{00000000-0005-0000-0000-0000F2010000}"/>
    <cellStyle name="_방동_산양리지구_깨기" xfId="500" xr:uid="{00000000-0005-0000-0000-0000F3010000}"/>
    <cellStyle name="_방동_산양리지구_깨기_호안공" xfId="501" xr:uid="{00000000-0005-0000-0000-0000F4010000}"/>
    <cellStyle name="_방동_산양리지구_내역서-최종0223" xfId="502" xr:uid="{00000000-0005-0000-0000-0000F5010000}"/>
    <cellStyle name="_방동_산양리지구_내역서-최종0223_철거 및 이설수량산출-학교숲" xfId="503" xr:uid="{00000000-0005-0000-0000-0000F6010000}"/>
    <cellStyle name="_방동_산양리지구_수량" xfId="504" xr:uid="{00000000-0005-0000-0000-0000F7010000}"/>
    <cellStyle name="_방동_산양리지구_수량(말미골천)" xfId="505" xr:uid="{00000000-0005-0000-0000-0000F8010000}"/>
    <cellStyle name="_방동_산양리지구_수량(말미골천)_호안공" xfId="506" xr:uid="{00000000-0005-0000-0000-0000F9010000}"/>
    <cellStyle name="_방동_산양리지구_수량_호안공" xfId="507" xr:uid="{00000000-0005-0000-0000-0000FA010000}"/>
    <cellStyle name="_방동_산양리지구_수량산출서" xfId="508" xr:uid="{00000000-0005-0000-0000-0000FB010000}"/>
    <cellStyle name="_방동_산양리지구_수량산출서_호안공" xfId="509" xr:uid="{00000000-0005-0000-0000-0000FC010000}"/>
    <cellStyle name="_방동_산양리지구_율동자연공원내 화장실 보수 및 도색공사" xfId="510" xr:uid="{00000000-0005-0000-0000-0000FD010000}"/>
    <cellStyle name="_방동_산양리지구_율동자연공원내 화장실 보수 및 도색공사_내역서-최종0223" xfId="511" xr:uid="{00000000-0005-0000-0000-0000FE010000}"/>
    <cellStyle name="_방동_산양리지구_율동자연공원내 화장실 보수 및 도색공사_내역서-최종0223_철거 및 이설수량산출-학교숲" xfId="512" xr:uid="{00000000-0005-0000-0000-0000FF010000}"/>
    <cellStyle name="_방동_산양리지구_율동자연공원내 화장실 보수 및 도색공사_철거 및 이설수량산출-학교숲" xfId="513" xr:uid="{00000000-0005-0000-0000-000000020000}"/>
    <cellStyle name="_방동_산양리지구_율동자연공원내 휴게편의점 도색작업-할증-천정면적추가" xfId="514" xr:uid="{00000000-0005-0000-0000-000001020000}"/>
    <cellStyle name="_방동_산양리지구_율동자연공원내 휴게편의점 도색작업-할증-천정면적추가_내역서-최종0223" xfId="515" xr:uid="{00000000-0005-0000-0000-000002020000}"/>
    <cellStyle name="_방동_산양리지구_율동자연공원내 휴게편의점 도색작업-할증-천정면적추가_내역서-최종0223_철거 및 이설수량산출-학교숲" xfId="516" xr:uid="{00000000-0005-0000-0000-000003020000}"/>
    <cellStyle name="_방동_산양리지구_율동자연공원내 휴게편의점 도색작업-할증-천정면적추가_철거 및 이설수량산출-학교숲" xfId="517" xr:uid="{00000000-0005-0000-0000-000004020000}"/>
    <cellStyle name="_방동_산양리지구_집계표" xfId="518" xr:uid="{00000000-0005-0000-0000-000005020000}"/>
    <cellStyle name="_방동_산양리지구_집계표_석축단위" xfId="519" xr:uid="{00000000-0005-0000-0000-000006020000}"/>
    <cellStyle name="_방동_산양리지구_집계표_집계표" xfId="520" xr:uid="{00000000-0005-0000-0000-000007020000}"/>
    <cellStyle name="_방동_산양리지구_집계표_집계표_석축단위" xfId="521" xr:uid="{00000000-0005-0000-0000-000008020000}"/>
    <cellStyle name="_방동_산양리지구_집계표_집계표_호안공" xfId="522" xr:uid="{00000000-0005-0000-0000-000009020000}"/>
    <cellStyle name="_방동_산양리지구_집계표_호안공" xfId="523" xr:uid="{00000000-0005-0000-0000-00000A020000}"/>
    <cellStyle name="_방동_산양리지구_철거 및 이설수량산출-학교숲" xfId="524" xr:uid="{00000000-0005-0000-0000-00000B020000}"/>
    <cellStyle name="_방동_산양리지구_호안공" xfId="525" xr:uid="{00000000-0005-0000-0000-00000C020000}"/>
    <cellStyle name="_방동_서상2리" xfId="526" xr:uid="{00000000-0005-0000-0000-00000D020000}"/>
    <cellStyle name="_방동_서상2리_0501설계내역서" xfId="527" xr:uid="{00000000-0005-0000-0000-00000E020000}"/>
    <cellStyle name="_방동_서상2리_0501설계내역서_0501설계내역서" xfId="528" xr:uid="{00000000-0005-0000-0000-00000F020000}"/>
    <cellStyle name="_방동_서상2리_0501설계내역서_0501설계내역서(10억)" xfId="529" xr:uid="{00000000-0005-0000-0000-000010020000}"/>
    <cellStyle name="_방동_서상2리_0501설계내역서_0501설계내역서(7억)" xfId="530" xr:uid="{00000000-0005-0000-0000-000011020000}"/>
    <cellStyle name="_방동_서상2리_0501설계내역서_0501설계내역서(7억)-최종" xfId="531" xr:uid="{00000000-0005-0000-0000-000012020000}"/>
    <cellStyle name="_방동_서상2리_0501설계내역서_0513설계내역서" xfId="532" xr:uid="{00000000-0005-0000-0000-000013020000}"/>
    <cellStyle name="_방동_서상2리_0501설계내역서_0523설계내역서" xfId="533" xr:uid="{00000000-0005-0000-0000-000014020000}"/>
    <cellStyle name="_방동_서상2리_0501설계내역서_남한산성변경도급내역서 050517" xfId="534" xr:uid="{00000000-0005-0000-0000-000015020000}"/>
    <cellStyle name="_방동_서상2리_0501설계내역서_물놀이장준공내역서(0624)" xfId="535" xr:uid="{00000000-0005-0000-0000-000016020000}"/>
    <cellStyle name="_방동_서상2리_0501설계내역서_사본 - 0501설계내역서" xfId="536" xr:uid="{00000000-0005-0000-0000-000017020000}"/>
    <cellStyle name="_방동_서상2리_0502설계내역서" xfId="537" xr:uid="{00000000-0005-0000-0000-000018020000}"/>
    <cellStyle name="_방동_서상2리_0502설계내역서_0502설계내역서(0219)" xfId="538" xr:uid="{00000000-0005-0000-0000-000019020000}"/>
    <cellStyle name="_방동_서상2리_0502설계내역서_0502설계내역서(수정)" xfId="539" xr:uid="{00000000-0005-0000-0000-00001A020000}"/>
    <cellStyle name="_방동_서상2리_Book1" xfId="540" xr:uid="{00000000-0005-0000-0000-00001B020000}"/>
    <cellStyle name="_방동_서상2리_Book2" xfId="541" xr:uid="{00000000-0005-0000-0000-00001C020000}"/>
    <cellStyle name="_방동_서상2리_Book2_석축단위" xfId="542" xr:uid="{00000000-0005-0000-0000-00001D020000}"/>
    <cellStyle name="_방동_서상2리_Book2_집계표" xfId="543" xr:uid="{00000000-0005-0000-0000-00001E020000}"/>
    <cellStyle name="_방동_서상2리_Book2_집계표_석축단위" xfId="544" xr:uid="{00000000-0005-0000-0000-00001F020000}"/>
    <cellStyle name="_방동_서상2리_Book2_집계표_호안공" xfId="545" xr:uid="{00000000-0005-0000-0000-000020020000}"/>
    <cellStyle name="_방동_서상2리_Book2_호안공" xfId="546" xr:uid="{00000000-0005-0000-0000-000021020000}"/>
    <cellStyle name="_방동_서상2리_갈전리2공구수량" xfId="547" xr:uid="{00000000-0005-0000-0000-000022020000}"/>
    <cellStyle name="_방동_서상2리_갈전리2공구수량_호안공" xfId="548" xr:uid="{00000000-0005-0000-0000-000023020000}"/>
    <cellStyle name="_방동_서상2리_깨기" xfId="549" xr:uid="{00000000-0005-0000-0000-000024020000}"/>
    <cellStyle name="_방동_서상2리_깨기_호안공" xfId="550" xr:uid="{00000000-0005-0000-0000-000025020000}"/>
    <cellStyle name="_방동_서상2리_내역서-최종0223" xfId="551" xr:uid="{00000000-0005-0000-0000-000026020000}"/>
    <cellStyle name="_방동_서상2리_내역서-최종0223_철거 및 이설수량산출-학교숲" xfId="552" xr:uid="{00000000-0005-0000-0000-000027020000}"/>
    <cellStyle name="_방동_서상2리_수량" xfId="553" xr:uid="{00000000-0005-0000-0000-000028020000}"/>
    <cellStyle name="_방동_서상2리_수량(말미골천)" xfId="554" xr:uid="{00000000-0005-0000-0000-000029020000}"/>
    <cellStyle name="_방동_서상2리_수량(말미골천)_호안공" xfId="555" xr:uid="{00000000-0005-0000-0000-00002A020000}"/>
    <cellStyle name="_방동_서상2리_수량_호안공" xfId="556" xr:uid="{00000000-0005-0000-0000-00002B020000}"/>
    <cellStyle name="_방동_서상2리_수량산출서" xfId="557" xr:uid="{00000000-0005-0000-0000-00002C020000}"/>
    <cellStyle name="_방동_서상2리_수량산출서_호안공" xfId="558" xr:uid="{00000000-0005-0000-0000-00002D020000}"/>
    <cellStyle name="_방동_서상2리_율동자연공원내 화장실 보수 및 도색공사" xfId="559" xr:uid="{00000000-0005-0000-0000-00002E020000}"/>
    <cellStyle name="_방동_서상2리_율동자연공원내 화장실 보수 및 도색공사_내역서-최종0223" xfId="560" xr:uid="{00000000-0005-0000-0000-00002F020000}"/>
    <cellStyle name="_방동_서상2리_율동자연공원내 화장실 보수 및 도색공사_내역서-최종0223_철거 및 이설수량산출-학교숲" xfId="561" xr:uid="{00000000-0005-0000-0000-000030020000}"/>
    <cellStyle name="_방동_서상2리_율동자연공원내 화장실 보수 및 도색공사_철거 및 이설수량산출-학교숲" xfId="562" xr:uid="{00000000-0005-0000-0000-000031020000}"/>
    <cellStyle name="_방동_서상2리_율동자연공원내 휴게편의점 도색작업-할증-천정면적추가" xfId="563" xr:uid="{00000000-0005-0000-0000-000032020000}"/>
    <cellStyle name="_방동_서상2리_율동자연공원내 휴게편의점 도색작업-할증-천정면적추가_내역서-최종0223" xfId="564" xr:uid="{00000000-0005-0000-0000-000033020000}"/>
    <cellStyle name="_방동_서상2리_율동자연공원내 휴게편의점 도색작업-할증-천정면적추가_내역서-최종0223_철거 및 이설수량산출-학교숲" xfId="565" xr:uid="{00000000-0005-0000-0000-000034020000}"/>
    <cellStyle name="_방동_서상2리_율동자연공원내 휴게편의점 도색작업-할증-천정면적추가_철거 및 이설수량산출-학교숲" xfId="566" xr:uid="{00000000-0005-0000-0000-000035020000}"/>
    <cellStyle name="_방동_서상2리_집계표" xfId="567" xr:uid="{00000000-0005-0000-0000-000036020000}"/>
    <cellStyle name="_방동_서상2리_집계표_석축단위" xfId="568" xr:uid="{00000000-0005-0000-0000-000037020000}"/>
    <cellStyle name="_방동_서상2리_집계표_집계표" xfId="569" xr:uid="{00000000-0005-0000-0000-000038020000}"/>
    <cellStyle name="_방동_서상2리_집계표_집계표_석축단위" xfId="570" xr:uid="{00000000-0005-0000-0000-000039020000}"/>
    <cellStyle name="_방동_서상2리_집계표_집계표_호안공" xfId="571" xr:uid="{00000000-0005-0000-0000-00003A020000}"/>
    <cellStyle name="_방동_서상2리_집계표_호안공" xfId="572" xr:uid="{00000000-0005-0000-0000-00003B020000}"/>
    <cellStyle name="_방동_서상2리_철거 및 이설수량산출-학교숲" xfId="573" xr:uid="{00000000-0005-0000-0000-00003C020000}"/>
    <cellStyle name="_방동_서상2리_호안공" xfId="574" xr:uid="{00000000-0005-0000-0000-00003D020000}"/>
    <cellStyle name="_방동_수량" xfId="575" xr:uid="{00000000-0005-0000-0000-00003E020000}"/>
    <cellStyle name="_방동_수량(말미골천)" xfId="576" xr:uid="{00000000-0005-0000-0000-00003F020000}"/>
    <cellStyle name="_방동_수량(말미골천)_호안공" xfId="577" xr:uid="{00000000-0005-0000-0000-000040020000}"/>
    <cellStyle name="_방동_수량_호안공" xfId="578" xr:uid="{00000000-0005-0000-0000-000041020000}"/>
    <cellStyle name="_방동_수량산출서" xfId="579" xr:uid="{00000000-0005-0000-0000-000042020000}"/>
    <cellStyle name="_방동_수량산출서_호안공" xfId="580" xr:uid="{00000000-0005-0000-0000-000043020000}"/>
    <cellStyle name="_방동_오항" xfId="581" xr:uid="{00000000-0005-0000-0000-000044020000}"/>
    <cellStyle name="_방동_오항_Book1" xfId="582" xr:uid="{00000000-0005-0000-0000-000045020000}"/>
    <cellStyle name="_방동_오항_Book2" xfId="583" xr:uid="{00000000-0005-0000-0000-000046020000}"/>
    <cellStyle name="_방동_오항_Book2_석축단위" xfId="584" xr:uid="{00000000-0005-0000-0000-000047020000}"/>
    <cellStyle name="_방동_오항_Book2_집계표" xfId="585" xr:uid="{00000000-0005-0000-0000-000048020000}"/>
    <cellStyle name="_방동_오항_Book2_집계표_석축단위" xfId="586" xr:uid="{00000000-0005-0000-0000-000049020000}"/>
    <cellStyle name="_방동_오항_Book2_집계표_호안공" xfId="587" xr:uid="{00000000-0005-0000-0000-00004A020000}"/>
    <cellStyle name="_방동_오항_Book2_호안공" xfId="588" xr:uid="{00000000-0005-0000-0000-00004B020000}"/>
    <cellStyle name="_방동_오항_갈전리2공구수량" xfId="589" xr:uid="{00000000-0005-0000-0000-00004C020000}"/>
    <cellStyle name="_방동_오항_갈전리2공구수량_호안공" xfId="590" xr:uid="{00000000-0005-0000-0000-00004D020000}"/>
    <cellStyle name="_방동_오항_깨기" xfId="591" xr:uid="{00000000-0005-0000-0000-00004E020000}"/>
    <cellStyle name="_방동_오항_깨기_호안공" xfId="592" xr:uid="{00000000-0005-0000-0000-00004F020000}"/>
    <cellStyle name="_방동_오항_수량" xfId="593" xr:uid="{00000000-0005-0000-0000-000050020000}"/>
    <cellStyle name="_방동_오항_수량(말미골천)" xfId="594" xr:uid="{00000000-0005-0000-0000-000051020000}"/>
    <cellStyle name="_방동_오항_수량(말미골천)_호안공" xfId="595" xr:uid="{00000000-0005-0000-0000-000052020000}"/>
    <cellStyle name="_방동_오항_수량_호안공" xfId="596" xr:uid="{00000000-0005-0000-0000-000053020000}"/>
    <cellStyle name="_방동_오항_수량산출서" xfId="597" xr:uid="{00000000-0005-0000-0000-000054020000}"/>
    <cellStyle name="_방동_오항_수량산출서_호안공" xfId="598" xr:uid="{00000000-0005-0000-0000-000055020000}"/>
    <cellStyle name="_방동_오항_집계표" xfId="599" xr:uid="{00000000-0005-0000-0000-000056020000}"/>
    <cellStyle name="_방동_오항_집계표_석축단위" xfId="600" xr:uid="{00000000-0005-0000-0000-000057020000}"/>
    <cellStyle name="_방동_오항_집계표_집계표" xfId="601" xr:uid="{00000000-0005-0000-0000-000058020000}"/>
    <cellStyle name="_방동_오항_집계표_집계표_석축단위" xfId="602" xr:uid="{00000000-0005-0000-0000-000059020000}"/>
    <cellStyle name="_방동_오항_집계표_집계표_호안공" xfId="603" xr:uid="{00000000-0005-0000-0000-00005A020000}"/>
    <cellStyle name="_방동_오항_집계표_호안공" xfId="604" xr:uid="{00000000-0005-0000-0000-00005B020000}"/>
    <cellStyle name="_방동_오항_호안공" xfId="605" xr:uid="{00000000-0005-0000-0000-00005C020000}"/>
    <cellStyle name="_방동_원평" xfId="606" xr:uid="{00000000-0005-0000-0000-00005D020000}"/>
    <cellStyle name="_방동_원평_0501설계내역서" xfId="607" xr:uid="{00000000-0005-0000-0000-00005E020000}"/>
    <cellStyle name="_방동_원평_0501설계내역서_0501설계내역서" xfId="608" xr:uid="{00000000-0005-0000-0000-00005F020000}"/>
    <cellStyle name="_방동_원평_0501설계내역서_0501설계내역서(10억)" xfId="609" xr:uid="{00000000-0005-0000-0000-000060020000}"/>
    <cellStyle name="_방동_원평_0501설계내역서_0501설계내역서(7억)" xfId="610" xr:uid="{00000000-0005-0000-0000-000061020000}"/>
    <cellStyle name="_방동_원평_0501설계내역서_0501설계내역서(7억)-최종" xfId="611" xr:uid="{00000000-0005-0000-0000-000062020000}"/>
    <cellStyle name="_방동_원평_0501설계내역서_0513설계내역서" xfId="612" xr:uid="{00000000-0005-0000-0000-000063020000}"/>
    <cellStyle name="_방동_원평_0501설계내역서_0523설계내역서" xfId="613" xr:uid="{00000000-0005-0000-0000-000064020000}"/>
    <cellStyle name="_방동_원평_0501설계내역서_남한산성변경도급내역서 050517" xfId="614" xr:uid="{00000000-0005-0000-0000-000065020000}"/>
    <cellStyle name="_방동_원평_0501설계내역서_물놀이장준공내역서(0624)" xfId="615" xr:uid="{00000000-0005-0000-0000-000066020000}"/>
    <cellStyle name="_방동_원평_0501설계내역서_사본 - 0501설계내역서" xfId="616" xr:uid="{00000000-0005-0000-0000-000067020000}"/>
    <cellStyle name="_방동_원평_0502설계내역서" xfId="617" xr:uid="{00000000-0005-0000-0000-000068020000}"/>
    <cellStyle name="_방동_원평_0502설계내역서_0502설계내역서(0219)" xfId="618" xr:uid="{00000000-0005-0000-0000-000069020000}"/>
    <cellStyle name="_방동_원평_0502설계내역서_0502설계내역서(수정)" xfId="619" xr:uid="{00000000-0005-0000-0000-00006A020000}"/>
    <cellStyle name="_방동_원평_Book1" xfId="620" xr:uid="{00000000-0005-0000-0000-00006B020000}"/>
    <cellStyle name="_방동_원평_Book2" xfId="621" xr:uid="{00000000-0005-0000-0000-00006C020000}"/>
    <cellStyle name="_방동_원평_Book2_석축단위" xfId="622" xr:uid="{00000000-0005-0000-0000-00006D020000}"/>
    <cellStyle name="_방동_원평_Book2_집계표" xfId="623" xr:uid="{00000000-0005-0000-0000-00006E020000}"/>
    <cellStyle name="_방동_원평_Book2_집계표_석축단위" xfId="624" xr:uid="{00000000-0005-0000-0000-00006F020000}"/>
    <cellStyle name="_방동_원평_Book2_집계표_호안공" xfId="625" xr:uid="{00000000-0005-0000-0000-000070020000}"/>
    <cellStyle name="_방동_원평_Book2_호안공" xfId="626" xr:uid="{00000000-0005-0000-0000-000071020000}"/>
    <cellStyle name="_방동_원평_갈전리2공구수량" xfId="627" xr:uid="{00000000-0005-0000-0000-000072020000}"/>
    <cellStyle name="_방동_원평_갈전리2공구수량_호안공" xfId="628" xr:uid="{00000000-0005-0000-0000-000073020000}"/>
    <cellStyle name="_방동_원평_깨기" xfId="629" xr:uid="{00000000-0005-0000-0000-000074020000}"/>
    <cellStyle name="_방동_원평_깨기_호안공" xfId="630" xr:uid="{00000000-0005-0000-0000-000075020000}"/>
    <cellStyle name="_방동_원평_내역서-최종0223" xfId="631" xr:uid="{00000000-0005-0000-0000-000076020000}"/>
    <cellStyle name="_방동_원평_내역서-최종0223_철거 및 이설수량산출-학교숲" xfId="632" xr:uid="{00000000-0005-0000-0000-000077020000}"/>
    <cellStyle name="_방동_원평_수량" xfId="633" xr:uid="{00000000-0005-0000-0000-000078020000}"/>
    <cellStyle name="_방동_원평_수량(말미골천)" xfId="634" xr:uid="{00000000-0005-0000-0000-000079020000}"/>
    <cellStyle name="_방동_원평_수량(말미골천)_호안공" xfId="635" xr:uid="{00000000-0005-0000-0000-00007A020000}"/>
    <cellStyle name="_방동_원평_수량_호안공" xfId="636" xr:uid="{00000000-0005-0000-0000-00007B020000}"/>
    <cellStyle name="_방동_원평_수량산출서" xfId="637" xr:uid="{00000000-0005-0000-0000-00007C020000}"/>
    <cellStyle name="_방동_원평_수량산출서_호안공" xfId="638" xr:uid="{00000000-0005-0000-0000-00007D020000}"/>
    <cellStyle name="_방동_원평_율동자연공원내 화장실 보수 및 도색공사" xfId="639" xr:uid="{00000000-0005-0000-0000-00007E020000}"/>
    <cellStyle name="_방동_원평_율동자연공원내 화장실 보수 및 도색공사_내역서-최종0223" xfId="640" xr:uid="{00000000-0005-0000-0000-00007F020000}"/>
    <cellStyle name="_방동_원평_율동자연공원내 화장실 보수 및 도색공사_내역서-최종0223_철거 및 이설수량산출-학교숲" xfId="641" xr:uid="{00000000-0005-0000-0000-000080020000}"/>
    <cellStyle name="_방동_원평_율동자연공원내 화장실 보수 및 도색공사_철거 및 이설수량산출-학교숲" xfId="642" xr:uid="{00000000-0005-0000-0000-000081020000}"/>
    <cellStyle name="_방동_원평_율동자연공원내 휴게편의점 도색작업-할증-천정면적추가" xfId="643" xr:uid="{00000000-0005-0000-0000-000082020000}"/>
    <cellStyle name="_방동_원평_율동자연공원내 휴게편의점 도색작업-할증-천정면적추가_내역서-최종0223" xfId="644" xr:uid="{00000000-0005-0000-0000-000083020000}"/>
    <cellStyle name="_방동_원평_율동자연공원내 휴게편의점 도색작업-할증-천정면적추가_내역서-최종0223_철거 및 이설수량산출-학교숲" xfId="645" xr:uid="{00000000-0005-0000-0000-000084020000}"/>
    <cellStyle name="_방동_원평_율동자연공원내 휴게편의점 도색작업-할증-천정면적추가_철거 및 이설수량산출-학교숲" xfId="646" xr:uid="{00000000-0005-0000-0000-000085020000}"/>
    <cellStyle name="_방동_원평_집계표" xfId="647" xr:uid="{00000000-0005-0000-0000-000086020000}"/>
    <cellStyle name="_방동_원평_집계표_석축단위" xfId="648" xr:uid="{00000000-0005-0000-0000-000087020000}"/>
    <cellStyle name="_방동_원평_집계표_집계표" xfId="649" xr:uid="{00000000-0005-0000-0000-000088020000}"/>
    <cellStyle name="_방동_원평_집계표_집계표_석축단위" xfId="650" xr:uid="{00000000-0005-0000-0000-000089020000}"/>
    <cellStyle name="_방동_원평_집계표_집계표_호안공" xfId="651" xr:uid="{00000000-0005-0000-0000-00008A020000}"/>
    <cellStyle name="_방동_원평_집계표_호안공" xfId="652" xr:uid="{00000000-0005-0000-0000-00008B020000}"/>
    <cellStyle name="_방동_원평_철거 및 이설수량산출-학교숲" xfId="653" xr:uid="{00000000-0005-0000-0000-00008C020000}"/>
    <cellStyle name="_방동_원평_호안공" xfId="654" xr:uid="{00000000-0005-0000-0000-00008D020000}"/>
    <cellStyle name="_방동_율동자연공원내 화장실 보수 및 도색공사" xfId="655" xr:uid="{00000000-0005-0000-0000-00008E020000}"/>
    <cellStyle name="_방동_율동자연공원내 화장실 보수 및 도색공사_내역서-최종0223" xfId="656" xr:uid="{00000000-0005-0000-0000-00008F020000}"/>
    <cellStyle name="_방동_율동자연공원내 화장실 보수 및 도색공사_내역서-최종0223_철거 및 이설수량산출-학교숲" xfId="657" xr:uid="{00000000-0005-0000-0000-000090020000}"/>
    <cellStyle name="_방동_율동자연공원내 화장실 보수 및 도색공사_철거 및 이설수량산출-학교숲" xfId="658" xr:uid="{00000000-0005-0000-0000-000091020000}"/>
    <cellStyle name="_방동_율동자연공원내 휴게편의점 도색작업-할증-천정면적추가" xfId="659" xr:uid="{00000000-0005-0000-0000-000092020000}"/>
    <cellStyle name="_방동_율동자연공원내 휴게편의점 도색작업-할증-천정면적추가_내역서-최종0223" xfId="660" xr:uid="{00000000-0005-0000-0000-000093020000}"/>
    <cellStyle name="_방동_율동자연공원내 휴게편의점 도색작업-할증-천정면적추가_내역서-최종0223_철거 및 이설수량산출-학교숲" xfId="661" xr:uid="{00000000-0005-0000-0000-000094020000}"/>
    <cellStyle name="_방동_율동자연공원내 휴게편의점 도색작업-할증-천정면적추가_철거 및 이설수량산출-학교숲" xfId="662" xr:uid="{00000000-0005-0000-0000-000095020000}"/>
    <cellStyle name="_방동_집계표" xfId="663" xr:uid="{00000000-0005-0000-0000-000096020000}"/>
    <cellStyle name="_방동_집계표_석축단위" xfId="664" xr:uid="{00000000-0005-0000-0000-000097020000}"/>
    <cellStyle name="_방동_집계표_집계표" xfId="665" xr:uid="{00000000-0005-0000-0000-000098020000}"/>
    <cellStyle name="_방동_집계표_집계표_석축단위" xfId="666" xr:uid="{00000000-0005-0000-0000-000099020000}"/>
    <cellStyle name="_방동_집계표_집계표_호안공" xfId="667" xr:uid="{00000000-0005-0000-0000-00009A020000}"/>
    <cellStyle name="_방동_집계표_호안공" xfId="668" xr:uid="{00000000-0005-0000-0000-00009B020000}"/>
    <cellStyle name="_방동_철거 및 이설수량산출-학교숲" xfId="669" xr:uid="{00000000-0005-0000-0000-00009C020000}"/>
    <cellStyle name="_방동_추곡" xfId="670" xr:uid="{00000000-0005-0000-0000-00009D020000}"/>
    <cellStyle name="_방동_추곡_0501설계내역서" xfId="671" xr:uid="{00000000-0005-0000-0000-00009E020000}"/>
    <cellStyle name="_방동_추곡_0501설계내역서_0501설계내역서" xfId="672" xr:uid="{00000000-0005-0000-0000-00009F020000}"/>
    <cellStyle name="_방동_추곡_0501설계내역서_0501설계내역서(10억)" xfId="673" xr:uid="{00000000-0005-0000-0000-0000A0020000}"/>
    <cellStyle name="_방동_추곡_0501설계내역서_0501설계내역서(7억)" xfId="674" xr:uid="{00000000-0005-0000-0000-0000A1020000}"/>
    <cellStyle name="_방동_추곡_0501설계내역서_0501설계내역서(7억)-최종" xfId="675" xr:uid="{00000000-0005-0000-0000-0000A2020000}"/>
    <cellStyle name="_방동_추곡_0501설계내역서_0513설계내역서" xfId="676" xr:uid="{00000000-0005-0000-0000-0000A3020000}"/>
    <cellStyle name="_방동_추곡_0501설계내역서_0523설계내역서" xfId="677" xr:uid="{00000000-0005-0000-0000-0000A4020000}"/>
    <cellStyle name="_방동_추곡_0501설계내역서_남한산성변경도급내역서 050517" xfId="678" xr:uid="{00000000-0005-0000-0000-0000A5020000}"/>
    <cellStyle name="_방동_추곡_0501설계내역서_물놀이장준공내역서(0624)" xfId="679" xr:uid="{00000000-0005-0000-0000-0000A6020000}"/>
    <cellStyle name="_방동_추곡_0501설계내역서_사본 - 0501설계내역서" xfId="680" xr:uid="{00000000-0005-0000-0000-0000A7020000}"/>
    <cellStyle name="_방동_추곡_0502설계내역서" xfId="681" xr:uid="{00000000-0005-0000-0000-0000A8020000}"/>
    <cellStyle name="_방동_추곡_0502설계내역서_0502설계내역서(0219)" xfId="682" xr:uid="{00000000-0005-0000-0000-0000A9020000}"/>
    <cellStyle name="_방동_추곡_0502설계내역서_0502설계내역서(수정)" xfId="683" xr:uid="{00000000-0005-0000-0000-0000AA020000}"/>
    <cellStyle name="_방동_추곡_Book1" xfId="684" xr:uid="{00000000-0005-0000-0000-0000AB020000}"/>
    <cellStyle name="_방동_추곡_Book2" xfId="685" xr:uid="{00000000-0005-0000-0000-0000AC020000}"/>
    <cellStyle name="_방동_추곡_Book2_석축단위" xfId="686" xr:uid="{00000000-0005-0000-0000-0000AD020000}"/>
    <cellStyle name="_방동_추곡_Book2_집계표" xfId="687" xr:uid="{00000000-0005-0000-0000-0000AE020000}"/>
    <cellStyle name="_방동_추곡_Book2_집계표_석축단위" xfId="688" xr:uid="{00000000-0005-0000-0000-0000AF020000}"/>
    <cellStyle name="_방동_추곡_Book2_집계표_호안공" xfId="689" xr:uid="{00000000-0005-0000-0000-0000B0020000}"/>
    <cellStyle name="_방동_추곡_Book2_호안공" xfId="690" xr:uid="{00000000-0005-0000-0000-0000B1020000}"/>
    <cellStyle name="_방동_추곡_갈전리2공구수량" xfId="691" xr:uid="{00000000-0005-0000-0000-0000B2020000}"/>
    <cellStyle name="_방동_추곡_갈전리2공구수량_호안공" xfId="692" xr:uid="{00000000-0005-0000-0000-0000B3020000}"/>
    <cellStyle name="_방동_추곡_깨기" xfId="693" xr:uid="{00000000-0005-0000-0000-0000B4020000}"/>
    <cellStyle name="_방동_추곡_깨기_호안공" xfId="694" xr:uid="{00000000-0005-0000-0000-0000B5020000}"/>
    <cellStyle name="_방동_추곡_내역서-최종0223" xfId="695" xr:uid="{00000000-0005-0000-0000-0000B6020000}"/>
    <cellStyle name="_방동_추곡_내역서-최종0223_철거 및 이설수량산출-학교숲" xfId="696" xr:uid="{00000000-0005-0000-0000-0000B7020000}"/>
    <cellStyle name="_방동_추곡_수량" xfId="697" xr:uid="{00000000-0005-0000-0000-0000B8020000}"/>
    <cellStyle name="_방동_추곡_수량(말미골천)" xfId="698" xr:uid="{00000000-0005-0000-0000-0000B9020000}"/>
    <cellStyle name="_방동_추곡_수량(말미골천)_호안공" xfId="699" xr:uid="{00000000-0005-0000-0000-0000BA020000}"/>
    <cellStyle name="_방동_추곡_수량_호안공" xfId="700" xr:uid="{00000000-0005-0000-0000-0000BB020000}"/>
    <cellStyle name="_방동_추곡_수량산출서" xfId="701" xr:uid="{00000000-0005-0000-0000-0000BC020000}"/>
    <cellStyle name="_방동_추곡_수량산출서_호안공" xfId="702" xr:uid="{00000000-0005-0000-0000-0000BD020000}"/>
    <cellStyle name="_방동_추곡_율동자연공원내 화장실 보수 및 도색공사" xfId="703" xr:uid="{00000000-0005-0000-0000-0000BE020000}"/>
    <cellStyle name="_방동_추곡_율동자연공원내 화장실 보수 및 도색공사_내역서-최종0223" xfId="704" xr:uid="{00000000-0005-0000-0000-0000BF020000}"/>
    <cellStyle name="_방동_추곡_율동자연공원내 화장실 보수 및 도색공사_내역서-최종0223_철거 및 이설수량산출-학교숲" xfId="705" xr:uid="{00000000-0005-0000-0000-0000C0020000}"/>
    <cellStyle name="_방동_추곡_율동자연공원내 화장실 보수 및 도색공사_철거 및 이설수량산출-학교숲" xfId="706" xr:uid="{00000000-0005-0000-0000-0000C1020000}"/>
    <cellStyle name="_방동_추곡_율동자연공원내 휴게편의점 도색작업-할증-천정면적추가" xfId="707" xr:uid="{00000000-0005-0000-0000-0000C2020000}"/>
    <cellStyle name="_방동_추곡_율동자연공원내 휴게편의점 도색작업-할증-천정면적추가_내역서-최종0223" xfId="708" xr:uid="{00000000-0005-0000-0000-0000C3020000}"/>
    <cellStyle name="_방동_추곡_율동자연공원내 휴게편의점 도색작업-할증-천정면적추가_내역서-최종0223_철거 및 이설수량산출-학교숲" xfId="709" xr:uid="{00000000-0005-0000-0000-0000C4020000}"/>
    <cellStyle name="_방동_추곡_율동자연공원내 휴게편의점 도색작업-할증-천정면적추가_철거 및 이설수량산출-학교숲" xfId="710" xr:uid="{00000000-0005-0000-0000-0000C5020000}"/>
    <cellStyle name="_방동_추곡_집계표" xfId="711" xr:uid="{00000000-0005-0000-0000-0000C6020000}"/>
    <cellStyle name="_방동_추곡_집계표_석축단위" xfId="712" xr:uid="{00000000-0005-0000-0000-0000C7020000}"/>
    <cellStyle name="_방동_추곡_집계표_집계표" xfId="713" xr:uid="{00000000-0005-0000-0000-0000C8020000}"/>
    <cellStyle name="_방동_추곡_집계표_집계표_석축단위" xfId="714" xr:uid="{00000000-0005-0000-0000-0000C9020000}"/>
    <cellStyle name="_방동_추곡_집계표_집계표_호안공" xfId="715" xr:uid="{00000000-0005-0000-0000-0000CA020000}"/>
    <cellStyle name="_방동_추곡_집계표_호안공" xfId="716" xr:uid="{00000000-0005-0000-0000-0000CB020000}"/>
    <cellStyle name="_방동_추곡_철거 및 이설수량산출-학교숲" xfId="717" xr:uid="{00000000-0005-0000-0000-0000CC020000}"/>
    <cellStyle name="_방동_추곡_호안공" xfId="718" xr:uid="{00000000-0005-0000-0000-0000CD020000}"/>
    <cellStyle name="_방동_호안공" xfId="719" xr:uid="{00000000-0005-0000-0000-0000CE020000}"/>
    <cellStyle name="_복사본 측구공(L,다이크,V,U,산,맹,J)" xfId="720" xr:uid="{00000000-0005-0000-0000-0000CF020000}"/>
    <cellStyle name="_부대공" xfId="721" xr:uid="{00000000-0005-0000-0000-0000D0020000}"/>
    <cellStyle name="_부대공-0630 " xfId="722" xr:uid="{00000000-0005-0000-0000-0000D1020000}"/>
    <cellStyle name="_석은희지압보도" xfId="723" xr:uid="{00000000-0005-0000-0000-0000D2020000}"/>
    <cellStyle name="_석은희지압보도_내역서-최종0223" xfId="724" xr:uid="{00000000-0005-0000-0000-0000D3020000}"/>
    <cellStyle name="_석은희지압보도_내역서-최종0223_철거 및 이설수량산출-학교숲" xfId="725" xr:uid="{00000000-0005-0000-0000-0000D4020000}"/>
    <cellStyle name="_석은희지압보도_철거 및 이설수량산출-학교숲" xfId="726" xr:uid="{00000000-0005-0000-0000-0000D5020000}"/>
    <cellStyle name="_설계내역서0312" xfId="727" xr:uid="{00000000-0005-0000-0000-0000D6020000}"/>
    <cellStyle name="_세륜세차시설(수량)" xfId="728" xr:uid="{00000000-0005-0000-0000-0000D7020000}"/>
    <cellStyle name="_수량" xfId="729" xr:uid="{00000000-0005-0000-0000-0000D8020000}"/>
    <cellStyle name="_수량(말미골천)" xfId="730" xr:uid="{00000000-0005-0000-0000-0000D9020000}"/>
    <cellStyle name="_수량(말미골천)_호안공" xfId="731" xr:uid="{00000000-0005-0000-0000-0000DA020000}"/>
    <cellStyle name="_수량_호안공" xfId="732" xr:uid="{00000000-0005-0000-0000-0000DB020000}"/>
    <cellStyle name="_수량산출(예정부지-2.3)" xfId="733" xr:uid="{00000000-0005-0000-0000-0000DC020000}"/>
    <cellStyle name="_수량산출서" xfId="734" xr:uid="{00000000-0005-0000-0000-0000DD020000}"/>
    <cellStyle name="_수량산출서_호안공" xfId="735" xr:uid="{00000000-0005-0000-0000-0000DE020000}"/>
    <cellStyle name="_신도3리도로확.포장공사" xfId="736" xr:uid="{00000000-0005-0000-0000-0000DF020000}"/>
    <cellStyle name="_암거공" xfId="737" xr:uid="{00000000-0005-0000-0000-0000E0020000}"/>
    <cellStyle name="_오수수량산출" xfId="738" xr:uid="{00000000-0005-0000-0000-0000E1020000}"/>
    <cellStyle name="_인도교수량-변경" xfId="739" xr:uid="{00000000-0005-0000-0000-0000E2020000}"/>
    <cellStyle name="_자재집계표" xfId="740" xr:uid="{00000000-0005-0000-0000-0000E3020000}"/>
    <cellStyle name="_장성호TY2" xfId="741" xr:uid="{00000000-0005-0000-0000-0000E4020000}"/>
    <cellStyle name="_장성호TY2_04단위수량" xfId="742" xr:uid="{00000000-0005-0000-0000-0000E5020000}"/>
    <cellStyle name="_장성호TY2_2.여주jc7교" xfId="743" xr:uid="{00000000-0005-0000-0000-0000E6020000}"/>
    <cellStyle name="_장성호TY2_2.여주jc7교_04단위수량" xfId="744" xr:uid="{00000000-0005-0000-0000-0000E7020000}"/>
    <cellStyle name="_장성호TY2_2.여주jc7교_배수공" xfId="745" xr:uid="{00000000-0005-0000-0000-0000E8020000}"/>
    <cellStyle name="_장성호TY2_2.여주jc7교_우수공" xfId="746" xr:uid="{00000000-0005-0000-0000-0000E9020000}"/>
    <cellStyle name="_장성호TY2_2.여주jc7교_포장공" xfId="747" xr:uid="{00000000-0005-0000-0000-0000EA020000}"/>
    <cellStyle name="_장성호TY2_배수공" xfId="748" xr:uid="{00000000-0005-0000-0000-0000EB020000}"/>
    <cellStyle name="_장성호TY2_우수공" xfId="749" xr:uid="{00000000-0005-0000-0000-0000EC020000}"/>
    <cellStyle name="_장성호TY2_포장공" xfId="750" xr:uid="{00000000-0005-0000-0000-0000ED020000}"/>
    <cellStyle name="_중원구학교숲(폐기물)-내역서0126" xfId="751" xr:uid="{00000000-0005-0000-0000-0000EE020000}"/>
    <cellStyle name="_중원구학교숲-수량산출서0126" xfId="752" xr:uid="{00000000-0005-0000-0000-0000EF020000}"/>
    <cellStyle name="_집계표" xfId="753" xr:uid="{00000000-0005-0000-0000-0000F0020000}"/>
    <cellStyle name="_집계표_석축단위" xfId="754" xr:uid="{00000000-0005-0000-0000-0000F1020000}"/>
    <cellStyle name="_집계표_집계표" xfId="755" xr:uid="{00000000-0005-0000-0000-0000F2020000}"/>
    <cellStyle name="_집계표_집계표_석축단위" xfId="756" xr:uid="{00000000-0005-0000-0000-0000F3020000}"/>
    <cellStyle name="_집계표_집계표_호안공" xfId="757" xr:uid="{00000000-0005-0000-0000-0000F4020000}"/>
    <cellStyle name="_집계표_호안공" xfId="758" xr:uid="{00000000-0005-0000-0000-0000F5020000}"/>
    <cellStyle name="_차선도색" xfId="759" xr:uid="{00000000-0005-0000-0000-0000F6020000}"/>
    <cellStyle name="_추곡" xfId="760" xr:uid="{00000000-0005-0000-0000-0000F7020000}"/>
    <cellStyle name="_추곡_0501설계내역서" xfId="761" xr:uid="{00000000-0005-0000-0000-0000F8020000}"/>
    <cellStyle name="_추곡_0501설계내역서_0501설계내역서" xfId="762" xr:uid="{00000000-0005-0000-0000-0000F9020000}"/>
    <cellStyle name="_추곡_0501설계내역서_0501설계내역서(10억)" xfId="763" xr:uid="{00000000-0005-0000-0000-0000FA020000}"/>
    <cellStyle name="_추곡_0501설계내역서_0501설계내역서(7억)" xfId="764" xr:uid="{00000000-0005-0000-0000-0000FB020000}"/>
    <cellStyle name="_추곡_0501설계내역서_0501설계내역서(7억)-최종" xfId="765" xr:uid="{00000000-0005-0000-0000-0000FC020000}"/>
    <cellStyle name="_추곡_0501설계내역서_0513설계내역서" xfId="766" xr:uid="{00000000-0005-0000-0000-0000FD020000}"/>
    <cellStyle name="_추곡_0501설계내역서_0523설계내역서" xfId="767" xr:uid="{00000000-0005-0000-0000-0000FE020000}"/>
    <cellStyle name="_추곡_0501설계내역서_남한산성변경도급내역서 050517" xfId="768" xr:uid="{00000000-0005-0000-0000-0000FF020000}"/>
    <cellStyle name="_추곡_0501설계내역서_물놀이장준공내역서(0624)" xfId="769" xr:uid="{00000000-0005-0000-0000-000000030000}"/>
    <cellStyle name="_추곡_0501설계내역서_사본 - 0501설계내역서" xfId="770" xr:uid="{00000000-0005-0000-0000-000001030000}"/>
    <cellStyle name="_추곡_0502설계내역서" xfId="771" xr:uid="{00000000-0005-0000-0000-000002030000}"/>
    <cellStyle name="_추곡_0502설계내역서_0502설계내역서(0219)" xfId="772" xr:uid="{00000000-0005-0000-0000-000003030000}"/>
    <cellStyle name="_추곡_0502설계내역서_0502설계내역서(수정)" xfId="773" xr:uid="{00000000-0005-0000-0000-000004030000}"/>
    <cellStyle name="_추곡_Book1" xfId="774" xr:uid="{00000000-0005-0000-0000-000005030000}"/>
    <cellStyle name="_추곡_Book2" xfId="775" xr:uid="{00000000-0005-0000-0000-000006030000}"/>
    <cellStyle name="_추곡_Book2_석축단위" xfId="776" xr:uid="{00000000-0005-0000-0000-000007030000}"/>
    <cellStyle name="_추곡_Book2_집계표" xfId="777" xr:uid="{00000000-0005-0000-0000-000008030000}"/>
    <cellStyle name="_추곡_Book2_집계표_석축단위" xfId="778" xr:uid="{00000000-0005-0000-0000-000009030000}"/>
    <cellStyle name="_추곡_Book2_집계표_호안공" xfId="779" xr:uid="{00000000-0005-0000-0000-00000A030000}"/>
    <cellStyle name="_추곡_Book2_호안공" xfId="780" xr:uid="{00000000-0005-0000-0000-00000B030000}"/>
    <cellStyle name="_추곡_갈전리2공구수량" xfId="781" xr:uid="{00000000-0005-0000-0000-00000C030000}"/>
    <cellStyle name="_추곡_갈전리2공구수량_호안공" xfId="782" xr:uid="{00000000-0005-0000-0000-00000D030000}"/>
    <cellStyle name="_추곡_깨기" xfId="783" xr:uid="{00000000-0005-0000-0000-00000E030000}"/>
    <cellStyle name="_추곡_깨기_호안공" xfId="784" xr:uid="{00000000-0005-0000-0000-00000F030000}"/>
    <cellStyle name="_추곡_내역서-최종0223" xfId="785" xr:uid="{00000000-0005-0000-0000-000010030000}"/>
    <cellStyle name="_추곡_내역서-최종0223_철거 및 이설수량산출-학교숲" xfId="786" xr:uid="{00000000-0005-0000-0000-000011030000}"/>
    <cellStyle name="_추곡_수량" xfId="787" xr:uid="{00000000-0005-0000-0000-000012030000}"/>
    <cellStyle name="_추곡_수량(말미골천)" xfId="788" xr:uid="{00000000-0005-0000-0000-000013030000}"/>
    <cellStyle name="_추곡_수량(말미골천)_호안공" xfId="789" xr:uid="{00000000-0005-0000-0000-000014030000}"/>
    <cellStyle name="_추곡_수량_호안공" xfId="790" xr:uid="{00000000-0005-0000-0000-000015030000}"/>
    <cellStyle name="_추곡_수량산출서" xfId="791" xr:uid="{00000000-0005-0000-0000-000016030000}"/>
    <cellStyle name="_추곡_수량산출서_호안공" xfId="792" xr:uid="{00000000-0005-0000-0000-000017030000}"/>
    <cellStyle name="_추곡_율동자연공원내 화장실 보수 및 도색공사" xfId="793" xr:uid="{00000000-0005-0000-0000-000018030000}"/>
    <cellStyle name="_추곡_율동자연공원내 화장실 보수 및 도색공사_내역서-최종0223" xfId="794" xr:uid="{00000000-0005-0000-0000-000019030000}"/>
    <cellStyle name="_추곡_율동자연공원내 화장실 보수 및 도색공사_내역서-최종0223_철거 및 이설수량산출-학교숲" xfId="795" xr:uid="{00000000-0005-0000-0000-00001A030000}"/>
    <cellStyle name="_추곡_율동자연공원내 화장실 보수 및 도색공사_철거 및 이설수량산출-학교숲" xfId="796" xr:uid="{00000000-0005-0000-0000-00001B030000}"/>
    <cellStyle name="_추곡_율동자연공원내 휴게편의점 도색작업-할증-천정면적추가" xfId="797" xr:uid="{00000000-0005-0000-0000-00001C030000}"/>
    <cellStyle name="_추곡_율동자연공원내 휴게편의점 도색작업-할증-천정면적추가_내역서-최종0223" xfId="798" xr:uid="{00000000-0005-0000-0000-00001D030000}"/>
    <cellStyle name="_추곡_율동자연공원내 휴게편의점 도색작업-할증-천정면적추가_내역서-최종0223_철거 및 이설수량산출-학교숲" xfId="799" xr:uid="{00000000-0005-0000-0000-00001E030000}"/>
    <cellStyle name="_추곡_율동자연공원내 휴게편의점 도색작업-할증-천정면적추가_철거 및 이설수량산출-학교숲" xfId="800" xr:uid="{00000000-0005-0000-0000-00001F030000}"/>
    <cellStyle name="_추곡_집계표" xfId="801" xr:uid="{00000000-0005-0000-0000-000020030000}"/>
    <cellStyle name="_추곡_집계표_석축단위" xfId="802" xr:uid="{00000000-0005-0000-0000-000021030000}"/>
    <cellStyle name="_추곡_집계표_집계표" xfId="803" xr:uid="{00000000-0005-0000-0000-000022030000}"/>
    <cellStyle name="_추곡_집계표_집계표_석축단위" xfId="804" xr:uid="{00000000-0005-0000-0000-000023030000}"/>
    <cellStyle name="_추곡_집계표_집계표_호안공" xfId="805" xr:uid="{00000000-0005-0000-0000-000024030000}"/>
    <cellStyle name="_추곡_집계표_호안공" xfId="806" xr:uid="{00000000-0005-0000-0000-000025030000}"/>
    <cellStyle name="_추곡_철거 및 이설수량산출-학교숲" xfId="807" xr:uid="{00000000-0005-0000-0000-000026030000}"/>
    <cellStyle name="_추곡_추곡" xfId="808" xr:uid="{00000000-0005-0000-0000-000027030000}"/>
    <cellStyle name="_추곡_추곡_0501설계내역서" xfId="809" xr:uid="{00000000-0005-0000-0000-000028030000}"/>
    <cellStyle name="_추곡_추곡_0501설계내역서_0501설계내역서" xfId="810" xr:uid="{00000000-0005-0000-0000-000029030000}"/>
    <cellStyle name="_추곡_추곡_0501설계내역서_0501설계내역서(10억)" xfId="811" xr:uid="{00000000-0005-0000-0000-00002A030000}"/>
    <cellStyle name="_추곡_추곡_0501설계내역서_0501설계내역서(7억)" xfId="812" xr:uid="{00000000-0005-0000-0000-00002B030000}"/>
    <cellStyle name="_추곡_추곡_0501설계내역서_0501설계내역서(7억)-최종" xfId="813" xr:uid="{00000000-0005-0000-0000-00002C030000}"/>
    <cellStyle name="_추곡_추곡_0501설계내역서_0513설계내역서" xfId="814" xr:uid="{00000000-0005-0000-0000-00002D030000}"/>
    <cellStyle name="_추곡_추곡_0501설계내역서_0523설계내역서" xfId="815" xr:uid="{00000000-0005-0000-0000-00002E030000}"/>
    <cellStyle name="_추곡_추곡_0501설계내역서_남한산성변경도급내역서 050517" xfId="816" xr:uid="{00000000-0005-0000-0000-00002F030000}"/>
    <cellStyle name="_추곡_추곡_0501설계내역서_물놀이장준공내역서(0624)" xfId="817" xr:uid="{00000000-0005-0000-0000-000030030000}"/>
    <cellStyle name="_추곡_추곡_0501설계내역서_사본 - 0501설계내역서" xfId="818" xr:uid="{00000000-0005-0000-0000-000031030000}"/>
    <cellStyle name="_추곡_추곡_0502설계내역서" xfId="819" xr:uid="{00000000-0005-0000-0000-000032030000}"/>
    <cellStyle name="_추곡_추곡_0502설계내역서_0502설계내역서(0219)" xfId="820" xr:uid="{00000000-0005-0000-0000-000033030000}"/>
    <cellStyle name="_추곡_추곡_0502설계내역서_0502설계내역서(수정)" xfId="821" xr:uid="{00000000-0005-0000-0000-000034030000}"/>
    <cellStyle name="_추곡_추곡_Book1" xfId="822" xr:uid="{00000000-0005-0000-0000-000035030000}"/>
    <cellStyle name="_추곡_추곡_Book2" xfId="823" xr:uid="{00000000-0005-0000-0000-000036030000}"/>
    <cellStyle name="_추곡_추곡_Book2_석축단위" xfId="824" xr:uid="{00000000-0005-0000-0000-000037030000}"/>
    <cellStyle name="_추곡_추곡_Book2_집계표" xfId="825" xr:uid="{00000000-0005-0000-0000-000038030000}"/>
    <cellStyle name="_추곡_추곡_Book2_집계표_석축단위" xfId="826" xr:uid="{00000000-0005-0000-0000-000039030000}"/>
    <cellStyle name="_추곡_추곡_Book2_집계표_호안공" xfId="827" xr:uid="{00000000-0005-0000-0000-00003A030000}"/>
    <cellStyle name="_추곡_추곡_Book2_호안공" xfId="828" xr:uid="{00000000-0005-0000-0000-00003B030000}"/>
    <cellStyle name="_추곡_추곡_갈전리2공구수량" xfId="829" xr:uid="{00000000-0005-0000-0000-00003C030000}"/>
    <cellStyle name="_추곡_추곡_갈전리2공구수량_호안공" xfId="830" xr:uid="{00000000-0005-0000-0000-00003D030000}"/>
    <cellStyle name="_추곡_추곡_깨기" xfId="831" xr:uid="{00000000-0005-0000-0000-00003E030000}"/>
    <cellStyle name="_추곡_추곡_깨기_호안공" xfId="832" xr:uid="{00000000-0005-0000-0000-00003F030000}"/>
    <cellStyle name="_추곡_추곡_내역서-최종0223" xfId="833" xr:uid="{00000000-0005-0000-0000-000040030000}"/>
    <cellStyle name="_추곡_추곡_내역서-최종0223_철거 및 이설수량산출-학교숲" xfId="834" xr:uid="{00000000-0005-0000-0000-000041030000}"/>
    <cellStyle name="_추곡_추곡_수량" xfId="835" xr:uid="{00000000-0005-0000-0000-000042030000}"/>
    <cellStyle name="_추곡_추곡_수량(말미골천)" xfId="836" xr:uid="{00000000-0005-0000-0000-000043030000}"/>
    <cellStyle name="_추곡_추곡_수량(말미골천)_호안공" xfId="837" xr:uid="{00000000-0005-0000-0000-000044030000}"/>
    <cellStyle name="_추곡_추곡_수량_호안공" xfId="838" xr:uid="{00000000-0005-0000-0000-000045030000}"/>
    <cellStyle name="_추곡_추곡_수량산출서" xfId="839" xr:uid="{00000000-0005-0000-0000-000046030000}"/>
    <cellStyle name="_추곡_추곡_수량산출서_호안공" xfId="840" xr:uid="{00000000-0005-0000-0000-000047030000}"/>
    <cellStyle name="_추곡_추곡_율동자연공원내 화장실 보수 및 도색공사" xfId="841" xr:uid="{00000000-0005-0000-0000-000048030000}"/>
    <cellStyle name="_추곡_추곡_율동자연공원내 화장실 보수 및 도색공사_내역서-최종0223" xfId="842" xr:uid="{00000000-0005-0000-0000-000049030000}"/>
    <cellStyle name="_추곡_추곡_율동자연공원내 화장실 보수 및 도색공사_내역서-최종0223_철거 및 이설수량산출-학교숲" xfId="843" xr:uid="{00000000-0005-0000-0000-00004A030000}"/>
    <cellStyle name="_추곡_추곡_율동자연공원내 화장실 보수 및 도색공사_철거 및 이설수량산출-학교숲" xfId="844" xr:uid="{00000000-0005-0000-0000-00004B030000}"/>
    <cellStyle name="_추곡_추곡_율동자연공원내 휴게편의점 도색작업-할증-천정면적추가" xfId="845" xr:uid="{00000000-0005-0000-0000-00004C030000}"/>
    <cellStyle name="_추곡_추곡_율동자연공원내 휴게편의점 도색작업-할증-천정면적추가_내역서-최종0223" xfId="846" xr:uid="{00000000-0005-0000-0000-00004D030000}"/>
    <cellStyle name="_추곡_추곡_율동자연공원내 휴게편의점 도색작업-할증-천정면적추가_내역서-최종0223_철거 및 이설수량산출-학교숲" xfId="847" xr:uid="{00000000-0005-0000-0000-00004E030000}"/>
    <cellStyle name="_추곡_추곡_율동자연공원내 휴게편의점 도색작업-할증-천정면적추가_철거 및 이설수량산출-학교숲" xfId="848" xr:uid="{00000000-0005-0000-0000-00004F030000}"/>
    <cellStyle name="_추곡_추곡_집계표" xfId="849" xr:uid="{00000000-0005-0000-0000-000050030000}"/>
    <cellStyle name="_추곡_추곡_집계표_석축단위" xfId="850" xr:uid="{00000000-0005-0000-0000-000051030000}"/>
    <cellStyle name="_추곡_추곡_집계표_집계표" xfId="851" xr:uid="{00000000-0005-0000-0000-000052030000}"/>
    <cellStyle name="_추곡_추곡_집계표_집계표_석축단위" xfId="852" xr:uid="{00000000-0005-0000-0000-000053030000}"/>
    <cellStyle name="_추곡_추곡_집계표_집계표_호안공" xfId="853" xr:uid="{00000000-0005-0000-0000-000054030000}"/>
    <cellStyle name="_추곡_추곡_집계표_호안공" xfId="854" xr:uid="{00000000-0005-0000-0000-000055030000}"/>
    <cellStyle name="_추곡_추곡_철거 및 이설수량산출-학교숲" xfId="855" xr:uid="{00000000-0005-0000-0000-000056030000}"/>
    <cellStyle name="_추곡_추곡_호안공" xfId="856" xr:uid="{00000000-0005-0000-0000-000057030000}"/>
    <cellStyle name="_추곡_호안공" xfId="857" xr:uid="{00000000-0005-0000-0000-000058030000}"/>
    <cellStyle name="_토공(본선+ramp)_0221_VER1" xfId="858" xr:uid="{00000000-0005-0000-0000-000059030000}"/>
    <cellStyle name="_토공수량" xfId="859" xr:uid="{00000000-0005-0000-0000-00005A030000}"/>
    <cellStyle name="_폐기물(게이트볼)" xfId="860" xr:uid="{00000000-0005-0000-0000-00005B030000}"/>
    <cellStyle name="_포장공" xfId="861" xr:uid="{00000000-0005-0000-0000-00005C030000}"/>
    <cellStyle name="_포장공(1구간-지반수정)" xfId="862" xr:uid="{00000000-0005-0000-0000-00005D030000}"/>
    <cellStyle name="_표지판" xfId="863" xr:uid="{00000000-0005-0000-0000-00005E030000}"/>
    <cellStyle name="_호안공" xfId="864" xr:uid="{00000000-0005-0000-0000-00005F030000}"/>
    <cellStyle name="_호안블럭수량" xfId="865" xr:uid="{00000000-0005-0000-0000-000060030000}"/>
    <cellStyle name="’E‰Y [0.00]_laroux" xfId="866" xr:uid="{00000000-0005-0000-0000-000061030000}"/>
    <cellStyle name="’E‰Y_laroux" xfId="867" xr:uid="{00000000-0005-0000-0000-000062030000}"/>
    <cellStyle name="¤@?e_TEST-1 " xfId="868" xr:uid="{00000000-0005-0000-0000-000063030000}"/>
    <cellStyle name="+,-,0" xfId="869" xr:uid="{00000000-0005-0000-0000-000064030000}"/>
    <cellStyle name="△ []" xfId="870" xr:uid="{00000000-0005-0000-0000-000065030000}"/>
    <cellStyle name="△ [0]" xfId="871" xr:uid="{00000000-0005-0000-0000-000066030000}"/>
    <cellStyle name="0" xfId="872" xr:uid="{00000000-0005-0000-0000-000067030000}"/>
    <cellStyle name="0.00&quot;+&quot;" xfId="873" xr:uid="{00000000-0005-0000-0000-000068030000}"/>
    <cellStyle name="00" xfId="874" xr:uid="{00000000-0005-0000-0000-000069030000}"/>
    <cellStyle name="1" xfId="875" xr:uid="{00000000-0005-0000-0000-00006A030000}"/>
    <cellStyle name="1_22bl3lot수량산출" xfId="876" xr:uid="{00000000-0005-0000-0000-00006B030000}"/>
    <cellStyle name="1_22수량산출서(총괄)" xfId="877" xr:uid="{00000000-0005-0000-0000-00006C030000}"/>
    <cellStyle name="1_laroux" xfId="878" xr:uid="{00000000-0005-0000-0000-00006D030000}"/>
    <cellStyle name="1_laroux_ATC-YOON1" xfId="879" xr:uid="{00000000-0005-0000-0000-00006E030000}"/>
    <cellStyle name="1_total" xfId="880" xr:uid="{00000000-0005-0000-0000-00006F030000}"/>
    <cellStyle name="1_total_구로리총괄내역" xfId="881" xr:uid="{00000000-0005-0000-0000-000070030000}"/>
    <cellStyle name="1_total_구로리총괄내역_구로리설계예산서1029" xfId="882" xr:uid="{00000000-0005-0000-0000-000071030000}"/>
    <cellStyle name="1_total_구로리총괄내역_구로리설계예산서1029_철거 및 이설수량산출-학교숲" xfId="883" xr:uid="{00000000-0005-0000-0000-000072030000}"/>
    <cellStyle name="1_total_구로리총괄내역_구로리설계예산서1118준공" xfId="884" xr:uid="{00000000-0005-0000-0000-000073030000}"/>
    <cellStyle name="1_total_구로리총괄내역_구로리설계예산서1118준공_철거 및 이설수량산출-학교숲" xfId="885" xr:uid="{00000000-0005-0000-0000-000074030000}"/>
    <cellStyle name="1_total_구로리총괄내역_구로리설계예산서조경" xfId="886" xr:uid="{00000000-0005-0000-0000-000075030000}"/>
    <cellStyle name="1_total_구로리총괄내역_구로리설계예산서조경_철거 및 이설수량산출-학교숲" xfId="887" xr:uid="{00000000-0005-0000-0000-000076030000}"/>
    <cellStyle name="1_total_구로리총괄내역_구로리어린이공원예산서(조경)1125" xfId="888" xr:uid="{00000000-0005-0000-0000-000077030000}"/>
    <cellStyle name="1_total_구로리총괄내역_구로리어린이공원예산서(조경)1125_철거 및 이설수량산출-학교숲" xfId="889" xr:uid="{00000000-0005-0000-0000-000078030000}"/>
    <cellStyle name="1_total_구로리총괄내역_내역서" xfId="890" xr:uid="{00000000-0005-0000-0000-000079030000}"/>
    <cellStyle name="1_total_구로리총괄내역_내역서_철거 및 이설수량산출-학교숲" xfId="891" xr:uid="{00000000-0005-0000-0000-00007A030000}"/>
    <cellStyle name="1_total_구로리총괄내역_노임단가표" xfId="892" xr:uid="{00000000-0005-0000-0000-00007B030000}"/>
    <cellStyle name="1_total_구로리총괄내역_노임단가표_철거 및 이설수량산출-학교숲" xfId="893" xr:uid="{00000000-0005-0000-0000-00007C030000}"/>
    <cellStyle name="1_total_구로리총괄내역_수도권매립지" xfId="894" xr:uid="{00000000-0005-0000-0000-00007D030000}"/>
    <cellStyle name="1_total_구로리총괄내역_수도권매립지_철거 및 이설수량산출-학교숲" xfId="895" xr:uid="{00000000-0005-0000-0000-00007E030000}"/>
    <cellStyle name="1_total_구로리총괄내역_수도권매립지1004(발주용)" xfId="896" xr:uid="{00000000-0005-0000-0000-00007F030000}"/>
    <cellStyle name="1_total_구로리총괄내역_수도권매립지1004(발주용)_철거 및 이설수량산출-학교숲" xfId="897" xr:uid="{00000000-0005-0000-0000-000080030000}"/>
    <cellStyle name="1_total_구로리총괄내역_일신건영설계예산서(0211)" xfId="898" xr:uid="{00000000-0005-0000-0000-000081030000}"/>
    <cellStyle name="1_total_구로리총괄내역_일신건영설계예산서(0211)_철거 및 이설수량산출-학교숲" xfId="899" xr:uid="{00000000-0005-0000-0000-000082030000}"/>
    <cellStyle name="1_total_구로리총괄내역_일위대가" xfId="900" xr:uid="{00000000-0005-0000-0000-000083030000}"/>
    <cellStyle name="1_total_구로리총괄내역_일위대가_철거 및 이설수량산출-학교숲" xfId="901" xr:uid="{00000000-0005-0000-0000-000084030000}"/>
    <cellStyle name="1_total_구로리총괄내역_자재단가표" xfId="902" xr:uid="{00000000-0005-0000-0000-000085030000}"/>
    <cellStyle name="1_total_구로리총괄내역_자재단가표_철거 및 이설수량산출-학교숲" xfId="903" xr:uid="{00000000-0005-0000-0000-000086030000}"/>
    <cellStyle name="1_total_구로리총괄내역_장안초등학교내역0814" xfId="904" xr:uid="{00000000-0005-0000-0000-000087030000}"/>
    <cellStyle name="1_total_구로리총괄내역_장안초등학교내역0814_철거 및 이설수량산출-학교숲" xfId="905" xr:uid="{00000000-0005-0000-0000-000088030000}"/>
    <cellStyle name="1_total_구로리총괄내역_철거 및 이설수량산출-학교숲" xfId="906" xr:uid="{00000000-0005-0000-0000-000089030000}"/>
    <cellStyle name="1_total_철거 및 이설수량산출-학교숲" xfId="907" xr:uid="{00000000-0005-0000-0000-00008A030000}"/>
    <cellStyle name="1_total_총괄내역0518" xfId="908" xr:uid="{00000000-0005-0000-0000-00008B030000}"/>
    <cellStyle name="1_total_총괄내역0518_구로리설계예산서1029" xfId="909" xr:uid="{00000000-0005-0000-0000-00008C030000}"/>
    <cellStyle name="1_total_총괄내역0518_구로리설계예산서1029_철거 및 이설수량산출-학교숲" xfId="910" xr:uid="{00000000-0005-0000-0000-00008D030000}"/>
    <cellStyle name="1_total_총괄내역0518_구로리설계예산서1118준공" xfId="911" xr:uid="{00000000-0005-0000-0000-00008E030000}"/>
    <cellStyle name="1_total_총괄내역0518_구로리설계예산서1118준공_철거 및 이설수량산출-학교숲" xfId="912" xr:uid="{00000000-0005-0000-0000-00008F030000}"/>
    <cellStyle name="1_total_총괄내역0518_구로리설계예산서조경" xfId="913" xr:uid="{00000000-0005-0000-0000-000090030000}"/>
    <cellStyle name="1_total_총괄내역0518_구로리설계예산서조경_철거 및 이설수량산출-학교숲" xfId="914" xr:uid="{00000000-0005-0000-0000-000091030000}"/>
    <cellStyle name="1_total_총괄내역0518_구로리어린이공원예산서(조경)1125" xfId="915" xr:uid="{00000000-0005-0000-0000-000092030000}"/>
    <cellStyle name="1_total_총괄내역0518_구로리어린이공원예산서(조경)1125_철거 및 이설수량산출-학교숲" xfId="916" xr:uid="{00000000-0005-0000-0000-000093030000}"/>
    <cellStyle name="1_total_총괄내역0518_내역서" xfId="917" xr:uid="{00000000-0005-0000-0000-000094030000}"/>
    <cellStyle name="1_total_총괄내역0518_내역서_철거 및 이설수량산출-학교숲" xfId="918" xr:uid="{00000000-0005-0000-0000-000095030000}"/>
    <cellStyle name="1_total_총괄내역0518_노임단가표" xfId="919" xr:uid="{00000000-0005-0000-0000-000096030000}"/>
    <cellStyle name="1_total_총괄내역0518_노임단가표_철거 및 이설수량산출-학교숲" xfId="920" xr:uid="{00000000-0005-0000-0000-000097030000}"/>
    <cellStyle name="1_total_총괄내역0518_수도권매립지" xfId="921" xr:uid="{00000000-0005-0000-0000-000098030000}"/>
    <cellStyle name="1_total_총괄내역0518_수도권매립지_철거 및 이설수량산출-학교숲" xfId="922" xr:uid="{00000000-0005-0000-0000-000099030000}"/>
    <cellStyle name="1_total_총괄내역0518_수도권매립지1004(발주용)" xfId="923" xr:uid="{00000000-0005-0000-0000-00009A030000}"/>
    <cellStyle name="1_total_총괄내역0518_수도권매립지1004(발주용)_철거 및 이설수량산출-학교숲" xfId="924" xr:uid="{00000000-0005-0000-0000-00009B030000}"/>
    <cellStyle name="1_total_총괄내역0518_일신건영설계예산서(0211)" xfId="925" xr:uid="{00000000-0005-0000-0000-00009C030000}"/>
    <cellStyle name="1_total_총괄내역0518_일신건영설계예산서(0211)_철거 및 이설수량산출-학교숲" xfId="926" xr:uid="{00000000-0005-0000-0000-00009D030000}"/>
    <cellStyle name="1_total_총괄내역0518_일위대가" xfId="927" xr:uid="{00000000-0005-0000-0000-00009E030000}"/>
    <cellStyle name="1_total_총괄내역0518_일위대가_철거 및 이설수량산출-학교숲" xfId="928" xr:uid="{00000000-0005-0000-0000-00009F030000}"/>
    <cellStyle name="1_total_총괄내역0518_자재단가표" xfId="929" xr:uid="{00000000-0005-0000-0000-0000A0030000}"/>
    <cellStyle name="1_total_총괄내역0518_자재단가표_철거 및 이설수량산출-학교숲" xfId="930" xr:uid="{00000000-0005-0000-0000-0000A1030000}"/>
    <cellStyle name="1_total_총괄내역0518_장안초등학교내역0814" xfId="931" xr:uid="{00000000-0005-0000-0000-0000A2030000}"/>
    <cellStyle name="1_total_총괄내역0518_장안초등학교내역0814_철거 및 이설수량산출-학교숲" xfId="932" xr:uid="{00000000-0005-0000-0000-0000A3030000}"/>
    <cellStyle name="1_total_총괄내역0518_철거 및 이설수량산출-학교숲" xfId="933" xr:uid="{00000000-0005-0000-0000-0000A4030000}"/>
    <cellStyle name="1_tree" xfId="934" xr:uid="{00000000-0005-0000-0000-0000A5030000}"/>
    <cellStyle name="1_tree_구로리총괄내역" xfId="935" xr:uid="{00000000-0005-0000-0000-0000A6030000}"/>
    <cellStyle name="1_tree_구로리총괄내역_구로리설계예산서1029" xfId="936" xr:uid="{00000000-0005-0000-0000-0000A7030000}"/>
    <cellStyle name="1_tree_구로리총괄내역_구로리설계예산서1029_철거 및 이설수량산출-학교숲" xfId="937" xr:uid="{00000000-0005-0000-0000-0000A8030000}"/>
    <cellStyle name="1_tree_구로리총괄내역_구로리설계예산서1118준공" xfId="938" xr:uid="{00000000-0005-0000-0000-0000A9030000}"/>
    <cellStyle name="1_tree_구로리총괄내역_구로리설계예산서1118준공_철거 및 이설수량산출-학교숲" xfId="939" xr:uid="{00000000-0005-0000-0000-0000AA030000}"/>
    <cellStyle name="1_tree_구로리총괄내역_구로리설계예산서조경" xfId="940" xr:uid="{00000000-0005-0000-0000-0000AB030000}"/>
    <cellStyle name="1_tree_구로리총괄내역_구로리설계예산서조경_철거 및 이설수량산출-학교숲" xfId="941" xr:uid="{00000000-0005-0000-0000-0000AC030000}"/>
    <cellStyle name="1_tree_구로리총괄내역_구로리어린이공원예산서(조경)1125" xfId="942" xr:uid="{00000000-0005-0000-0000-0000AD030000}"/>
    <cellStyle name="1_tree_구로리총괄내역_구로리어린이공원예산서(조경)1125_철거 및 이설수량산출-학교숲" xfId="943" xr:uid="{00000000-0005-0000-0000-0000AE030000}"/>
    <cellStyle name="1_tree_구로리총괄내역_내역서" xfId="944" xr:uid="{00000000-0005-0000-0000-0000AF030000}"/>
    <cellStyle name="1_tree_구로리총괄내역_내역서_철거 및 이설수량산출-학교숲" xfId="945" xr:uid="{00000000-0005-0000-0000-0000B0030000}"/>
    <cellStyle name="1_tree_구로리총괄내역_노임단가표" xfId="946" xr:uid="{00000000-0005-0000-0000-0000B1030000}"/>
    <cellStyle name="1_tree_구로리총괄내역_노임단가표_철거 및 이설수량산출-학교숲" xfId="947" xr:uid="{00000000-0005-0000-0000-0000B2030000}"/>
    <cellStyle name="1_tree_구로리총괄내역_수도권매립지" xfId="948" xr:uid="{00000000-0005-0000-0000-0000B3030000}"/>
    <cellStyle name="1_tree_구로리총괄내역_수도권매립지_철거 및 이설수량산출-학교숲" xfId="949" xr:uid="{00000000-0005-0000-0000-0000B4030000}"/>
    <cellStyle name="1_tree_구로리총괄내역_수도권매립지1004(발주용)" xfId="950" xr:uid="{00000000-0005-0000-0000-0000B5030000}"/>
    <cellStyle name="1_tree_구로리총괄내역_수도권매립지1004(발주용)_철거 및 이설수량산출-학교숲" xfId="951" xr:uid="{00000000-0005-0000-0000-0000B6030000}"/>
    <cellStyle name="1_tree_구로리총괄내역_일신건영설계예산서(0211)" xfId="952" xr:uid="{00000000-0005-0000-0000-0000B7030000}"/>
    <cellStyle name="1_tree_구로리총괄내역_일신건영설계예산서(0211)_철거 및 이설수량산출-학교숲" xfId="953" xr:uid="{00000000-0005-0000-0000-0000B8030000}"/>
    <cellStyle name="1_tree_구로리총괄내역_일위대가" xfId="954" xr:uid="{00000000-0005-0000-0000-0000B9030000}"/>
    <cellStyle name="1_tree_구로리총괄내역_일위대가_철거 및 이설수량산출-학교숲" xfId="955" xr:uid="{00000000-0005-0000-0000-0000BA030000}"/>
    <cellStyle name="1_tree_구로리총괄내역_자재단가표" xfId="956" xr:uid="{00000000-0005-0000-0000-0000BB030000}"/>
    <cellStyle name="1_tree_구로리총괄내역_자재단가표_철거 및 이설수량산출-학교숲" xfId="957" xr:uid="{00000000-0005-0000-0000-0000BC030000}"/>
    <cellStyle name="1_tree_구로리총괄내역_장안초등학교내역0814" xfId="958" xr:uid="{00000000-0005-0000-0000-0000BD030000}"/>
    <cellStyle name="1_tree_구로리총괄내역_장안초등학교내역0814_철거 및 이설수량산출-학교숲" xfId="959" xr:uid="{00000000-0005-0000-0000-0000BE030000}"/>
    <cellStyle name="1_tree_구로리총괄내역_철거 및 이설수량산출-학교숲" xfId="960" xr:uid="{00000000-0005-0000-0000-0000BF030000}"/>
    <cellStyle name="1_tree_수량산출" xfId="961" xr:uid="{00000000-0005-0000-0000-0000C0030000}"/>
    <cellStyle name="1_tree_수량산출_구로리총괄내역" xfId="962" xr:uid="{00000000-0005-0000-0000-0000C1030000}"/>
    <cellStyle name="1_tree_수량산출_구로리총괄내역_구로리설계예산서1029" xfId="963" xr:uid="{00000000-0005-0000-0000-0000C2030000}"/>
    <cellStyle name="1_tree_수량산출_구로리총괄내역_구로리설계예산서1029_철거 및 이설수량산출-학교숲" xfId="964" xr:uid="{00000000-0005-0000-0000-0000C3030000}"/>
    <cellStyle name="1_tree_수량산출_구로리총괄내역_구로리설계예산서1118준공" xfId="965" xr:uid="{00000000-0005-0000-0000-0000C4030000}"/>
    <cellStyle name="1_tree_수량산출_구로리총괄내역_구로리설계예산서1118준공_철거 및 이설수량산출-학교숲" xfId="966" xr:uid="{00000000-0005-0000-0000-0000C5030000}"/>
    <cellStyle name="1_tree_수량산출_구로리총괄내역_구로리설계예산서조경" xfId="967" xr:uid="{00000000-0005-0000-0000-0000C6030000}"/>
    <cellStyle name="1_tree_수량산출_구로리총괄내역_구로리설계예산서조경_철거 및 이설수량산출-학교숲" xfId="968" xr:uid="{00000000-0005-0000-0000-0000C7030000}"/>
    <cellStyle name="1_tree_수량산출_구로리총괄내역_구로리어린이공원예산서(조경)1125" xfId="969" xr:uid="{00000000-0005-0000-0000-0000C8030000}"/>
    <cellStyle name="1_tree_수량산출_구로리총괄내역_구로리어린이공원예산서(조경)1125_철거 및 이설수량산출-학교숲" xfId="970" xr:uid="{00000000-0005-0000-0000-0000C9030000}"/>
    <cellStyle name="1_tree_수량산출_구로리총괄내역_내역서" xfId="971" xr:uid="{00000000-0005-0000-0000-0000CA030000}"/>
    <cellStyle name="1_tree_수량산출_구로리총괄내역_내역서_철거 및 이설수량산출-학교숲" xfId="972" xr:uid="{00000000-0005-0000-0000-0000CB030000}"/>
    <cellStyle name="1_tree_수량산출_구로리총괄내역_노임단가표" xfId="973" xr:uid="{00000000-0005-0000-0000-0000CC030000}"/>
    <cellStyle name="1_tree_수량산출_구로리총괄내역_노임단가표_철거 및 이설수량산출-학교숲" xfId="974" xr:uid="{00000000-0005-0000-0000-0000CD030000}"/>
    <cellStyle name="1_tree_수량산출_구로리총괄내역_수도권매립지" xfId="975" xr:uid="{00000000-0005-0000-0000-0000CE030000}"/>
    <cellStyle name="1_tree_수량산출_구로리총괄내역_수도권매립지_철거 및 이설수량산출-학교숲" xfId="976" xr:uid="{00000000-0005-0000-0000-0000CF030000}"/>
    <cellStyle name="1_tree_수량산출_구로리총괄내역_수도권매립지1004(발주용)" xfId="977" xr:uid="{00000000-0005-0000-0000-0000D0030000}"/>
    <cellStyle name="1_tree_수량산출_구로리총괄내역_수도권매립지1004(발주용)_철거 및 이설수량산출-학교숲" xfId="978" xr:uid="{00000000-0005-0000-0000-0000D1030000}"/>
    <cellStyle name="1_tree_수량산출_구로리총괄내역_일신건영설계예산서(0211)" xfId="979" xr:uid="{00000000-0005-0000-0000-0000D2030000}"/>
    <cellStyle name="1_tree_수량산출_구로리총괄내역_일신건영설계예산서(0211)_철거 및 이설수량산출-학교숲" xfId="980" xr:uid="{00000000-0005-0000-0000-0000D3030000}"/>
    <cellStyle name="1_tree_수량산출_구로리총괄내역_일위대가" xfId="981" xr:uid="{00000000-0005-0000-0000-0000D4030000}"/>
    <cellStyle name="1_tree_수량산출_구로리총괄내역_일위대가_철거 및 이설수량산출-학교숲" xfId="982" xr:uid="{00000000-0005-0000-0000-0000D5030000}"/>
    <cellStyle name="1_tree_수량산출_구로리총괄내역_자재단가표" xfId="983" xr:uid="{00000000-0005-0000-0000-0000D6030000}"/>
    <cellStyle name="1_tree_수량산출_구로리총괄내역_자재단가표_철거 및 이설수량산출-학교숲" xfId="984" xr:uid="{00000000-0005-0000-0000-0000D7030000}"/>
    <cellStyle name="1_tree_수량산출_구로리총괄내역_장안초등학교내역0814" xfId="985" xr:uid="{00000000-0005-0000-0000-0000D8030000}"/>
    <cellStyle name="1_tree_수량산출_구로리총괄내역_장안초등학교내역0814_철거 및 이설수량산출-학교숲" xfId="986" xr:uid="{00000000-0005-0000-0000-0000D9030000}"/>
    <cellStyle name="1_tree_수량산출_구로리총괄내역_철거 및 이설수량산출-학교숲" xfId="987" xr:uid="{00000000-0005-0000-0000-0000DA030000}"/>
    <cellStyle name="1_tree_수량산출_철거 및 이설수량산출-학교숲" xfId="988" xr:uid="{00000000-0005-0000-0000-0000DB030000}"/>
    <cellStyle name="1_tree_수량산출_총괄내역0518" xfId="989" xr:uid="{00000000-0005-0000-0000-0000DC030000}"/>
    <cellStyle name="1_tree_수량산출_총괄내역0518_구로리설계예산서1029" xfId="990" xr:uid="{00000000-0005-0000-0000-0000DD030000}"/>
    <cellStyle name="1_tree_수량산출_총괄내역0518_구로리설계예산서1029_철거 및 이설수량산출-학교숲" xfId="991" xr:uid="{00000000-0005-0000-0000-0000DE030000}"/>
    <cellStyle name="1_tree_수량산출_총괄내역0518_구로리설계예산서1118준공" xfId="992" xr:uid="{00000000-0005-0000-0000-0000DF030000}"/>
    <cellStyle name="1_tree_수량산출_총괄내역0518_구로리설계예산서1118준공_철거 및 이설수량산출-학교숲" xfId="993" xr:uid="{00000000-0005-0000-0000-0000E0030000}"/>
    <cellStyle name="1_tree_수량산출_총괄내역0518_구로리설계예산서조경" xfId="994" xr:uid="{00000000-0005-0000-0000-0000E1030000}"/>
    <cellStyle name="1_tree_수량산출_총괄내역0518_구로리설계예산서조경_철거 및 이설수량산출-학교숲" xfId="995" xr:uid="{00000000-0005-0000-0000-0000E2030000}"/>
    <cellStyle name="1_tree_수량산출_총괄내역0518_구로리어린이공원예산서(조경)1125" xfId="996" xr:uid="{00000000-0005-0000-0000-0000E3030000}"/>
    <cellStyle name="1_tree_수량산출_총괄내역0518_구로리어린이공원예산서(조경)1125_철거 및 이설수량산출-학교숲" xfId="997" xr:uid="{00000000-0005-0000-0000-0000E4030000}"/>
    <cellStyle name="1_tree_수량산출_총괄내역0518_내역서" xfId="998" xr:uid="{00000000-0005-0000-0000-0000E5030000}"/>
    <cellStyle name="1_tree_수량산출_총괄내역0518_내역서_철거 및 이설수량산출-학교숲" xfId="999" xr:uid="{00000000-0005-0000-0000-0000E6030000}"/>
    <cellStyle name="1_tree_수량산출_총괄내역0518_노임단가표" xfId="1000" xr:uid="{00000000-0005-0000-0000-0000E7030000}"/>
    <cellStyle name="1_tree_수량산출_총괄내역0518_노임단가표_철거 및 이설수량산출-학교숲" xfId="1001" xr:uid="{00000000-0005-0000-0000-0000E8030000}"/>
    <cellStyle name="1_tree_수량산출_총괄내역0518_수도권매립지" xfId="1002" xr:uid="{00000000-0005-0000-0000-0000E9030000}"/>
    <cellStyle name="1_tree_수량산출_총괄내역0518_수도권매립지_철거 및 이설수량산출-학교숲" xfId="1003" xr:uid="{00000000-0005-0000-0000-0000EA030000}"/>
    <cellStyle name="1_tree_수량산출_총괄내역0518_수도권매립지1004(발주용)" xfId="1004" xr:uid="{00000000-0005-0000-0000-0000EB030000}"/>
    <cellStyle name="1_tree_수량산출_총괄내역0518_수도권매립지1004(발주용)_철거 및 이설수량산출-학교숲" xfId="1005" xr:uid="{00000000-0005-0000-0000-0000EC030000}"/>
    <cellStyle name="1_tree_수량산출_총괄내역0518_일신건영설계예산서(0211)" xfId="1006" xr:uid="{00000000-0005-0000-0000-0000ED030000}"/>
    <cellStyle name="1_tree_수량산출_총괄내역0518_일신건영설계예산서(0211)_철거 및 이설수량산출-학교숲" xfId="1007" xr:uid="{00000000-0005-0000-0000-0000EE030000}"/>
    <cellStyle name="1_tree_수량산출_총괄내역0518_일위대가" xfId="1008" xr:uid="{00000000-0005-0000-0000-0000EF030000}"/>
    <cellStyle name="1_tree_수량산출_총괄내역0518_일위대가_철거 및 이설수량산출-학교숲" xfId="1009" xr:uid="{00000000-0005-0000-0000-0000F0030000}"/>
    <cellStyle name="1_tree_수량산출_총괄내역0518_자재단가표" xfId="1010" xr:uid="{00000000-0005-0000-0000-0000F1030000}"/>
    <cellStyle name="1_tree_수량산출_총괄내역0518_자재단가표_철거 및 이설수량산출-학교숲" xfId="1011" xr:uid="{00000000-0005-0000-0000-0000F2030000}"/>
    <cellStyle name="1_tree_수량산출_총괄내역0518_장안초등학교내역0814" xfId="1012" xr:uid="{00000000-0005-0000-0000-0000F3030000}"/>
    <cellStyle name="1_tree_수량산출_총괄내역0518_장안초등학교내역0814_철거 및 이설수량산출-학교숲" xfId="1013" xr:uid="{00000000-0005-0000-0000-0000F4030000}"/>
    <cellStyle name="1_tree_수량산출_총괄내역0518_철거 및 이설수량산출-학교숲" xfId="1014" xr:uid="{00000000-0005-0000-0000-0000F5030000}"/>
    <cellStyle name="1_tree_철거 및 이설수량산출-학교숲" xfId="1015" xr:uid="{00000000-0005-0000-0000-0000F6030000}"/>
    <cellStyle name="1_tree_총괄내역0518" xfId="1016" xr:uid="{00000000-0005-0000-0000-0000F7030000}"/>
    <cellStyle name="1_tree_총괄내역0518_구로리설계예산서1029" xfId="1017" xr:uid="{00000000-0005-0000-0000-0000F8030000}"/>
    <cellStyle name="1_tree_총괄내역0518_구로리설계예산서1029_철거 및 이설수량산출-학교숲" xfId="1018" xr:uid="{00000000-0005-0000-0000-0000F9030000}"/>
    <cellStyle name="1_tree_총괄내역0518_구로리설계예산서1118준공" xfId="1019" xr:uid="{00000000-0005-0000-0000-0000FA030000}"/>
    <cellStyle name="1_tree_총괄내역0518_구로리설계예산서1118준공_철거 및 이설수량산출-학교숲" xfId="1020" xr:uid="{00000000-0005-0000-0000-0000FB030000}"/>
    <cellStyle name="1_tree_총괄내역0518_구로리설계예산서조경" xfId="1021" xr:uid="{00000000-0005-0000-0000-0000FC030000}"/>
    <cellStyle name="1_tree_총괄내역0518_구로리설계예산서조경_철거 및 이설수량산출-학교숲" xfId="1022" xr:uid="{00000000-0005-0000-0000-0000FD030000}"/>
    <cellStyle name="1_tree_총괄내역0518_구로리어린이공원예산서(조경)1125" xfId="1023" xr:uid="{00000000-0005-0000-0000-0000FE030000}"/>
    <cellStyle name="1_tree_총괄내역0518_구로리어린이공원예산서(조경)1125_철거 및 이설수량산출-학교숲" xfId="1024" xr:uid="{00000000-0005-0000-0000-0000FF030000}"/>
    <cellStyle name="1_tree_총괄내역0518_내역서" xfId="1025" xr:uid="{00000000-0005-0000-0000-000000040000}"/>
    <cellStyle name="1_tree_총괄내역0518_내역서_철거 및 이설수량산출-학교숲" xfId="1026" xr:uid="{00000000-0005-0000-0000-000001040000}"/>
    <cellStyle name="1_tree_총괄내역0518_노임단가표" xfId="1027" xr:uid="{00000000-0005-0000-0000-000002040000}"/>
    <cellStyle name="1_tree_총괄내역0518_노임단가표_철거 및 이설수량산출-학교숲" xfId="1028" xr:uid="{00000000-0005-0000-0000-000003040000}"/>
    <cellStyle name="1_tree_총괄내역0518_수도권매립지" xfId="1029" xr:uid="{00000000-0005-0000-0000-000004040000}"/>
    <cellStyle name="1_tree_총괄내역0518_수도권매립지_철거 및 이설수량산출-학교숲" xfId="1030" xr:uid="{00000000-0005-0000-0000-000005040000}"/>
    <cellStyle name="1_tree_총괄내역0518_수도권매립지1004(발주용)" xfId="1031" xr:uid="{00000000-0005-0000-0000-000006040000}"/>
    <cellStyle name="1_tree_총괄내역0518_수도권매립지1004(발주용)_철거 및 이설수량산출-학교숲" xfId="1032" xr:uid="{00000000-0005-0000-0000-000007040000}"/>
    <cellStyle name="1_tree_총괄내역0518_일신건영설계예산서(0211)" xfId="1033" xr:uid="{00000000-0005-0000-0000-000008040000}"/>
    <cellStyle name="1_tree_총괄내역0518_일신건영설계예산서(0211)_철거 및 이설수량산출-학교숲" xfId="1034" xr:uid="{00000000-0005-0000-0000-000009040000}"/>
    <cellStyle name="1_tree_총괄내역0518_일위대가" xfId="1035" xr:uid="{00000000-0005-0000-0000-00000A040000}"/>
    <cellStyle name="1_tree_총괄내역0518_일위대가_철거 및 이설수량산출-학교숲" xfId="1036" xr:uid="{00000000-0005-0000-0000-00000B040000}"/>
    <cellStyle name="1_tree_총괄내역0518_자재단가표" xfId="1037" xr:uid="{00000000-0005-0000-0000-00000C040000}"/>
    <cellStyle name="1_tree_총괄내역0518_자재단가표_철거 및 이설수량산출-학교숲" xfId="1038" xr:uid="{00000000-0005-0000-0000-00000D040000}"/>
    <cellStyle name="1_tree_총괄내역0518_장안초등학교내역0814" xfId="1039" xr:uid="{00000000-0005-0000-0000-00000E040000}"/>
    <cellStyle name="1_tree_총괄내역0518_장안초등학교내역0814_철거 및 이설수량산출-학교숲" xfId="1040" xr:uid="{00000000-0005-0000-0000-00000F040000}"/>
    <cellStyle name="1_tree_총괄내역0518_철거 및 이설수량산출-학교숲" xfId="1041" xr:uid="{00000000-0005-0000-0000-000010040000}"/>
    <cellStyle name="1_단가조사표" xfId="1042" xr:uid="{00000000-0005-0000-0000-000011040000}"/>
    <cellStyle name="1_단가조사표_1011소각" xfId="1043" xr:uid="{00000000-0005-0000-0000-000012040000}"/>
    <cellStyle name="1_단가조사표_1011소각_4.우수공" xfId="1044" xr:uid="{00000000-0005-0000-0000-000013040000}"/>
    <cellStyle name="1_단가조사표_1011소각_배수공" xfId="1045" xr:uid="{00000000-0005-0000-0000-000014040000}"/>
    <cellStyle name="1_단가조사표_1113교~1" xfId="1046" xr:uid="{00000000-0005-0000-0000-000015040000}"/>
    <cellStyle name="1_단가조사표_1113교~1_4.우수공" xfId="1047" xr:uid="{00000000-0005-0000-0000-000016040000}"/>
    <cellStyle name="1_단가조사표_1113교~1_배수공" xfId="1048" xr:uid="{00000000-0005-0000-0000-000017040000}"/>
    <cellStyle name="1_단가조사표_121내역" xfId="1049" xr:uid="{00000000-0005-0000-0000-000018040000}"/>
    <cellStyle name="1_단가조사표_121내역_4.우수공" xfId="1050" xr:uid="{00000000-0005-0000-0000-000019040000}"/>
    <cellStyle name="1_단가조사표_121내역_배수공" xfId="1051" xr:uid="{00000000-0005-0000-0000-00001A040000}"/>
    <cellStyle name="1_단가조사표_4.우수공" xfId="1052" xr:uid="{00000000-0005-0000-0000-00001B040000}"/>
    <cellStyle name="1_단가조사표_객토량" xfId="1053" xr:uid="{00000000-0005-0000-0000-00001C040000}"/>
    <cellStyle name="1_단가조사표_객토량_4.우수공" xfId="1054" xr:uid="{00000000-0005-0000-0000-00001D040000}"/>
    <cellStyle name="1_단가조사표_객토량_배수공" xfId="1055" xr:uid="{00000000-0005-0000-0000-00001E040000}"/>
    <cellStyle name="1_단가조사표_교통센~1" xfId="1056" xr:uid="{00000000-0005-0000-0000-00001F040000}"/>
    <cellStyle name="1_단가조사표_교통센~1_4.우수공" xfId="1057" xr:uid="{00000000-0005-0000-0000-000020040000}"/>
    <cellStyle name="1_단가조사표_교통센~1_배수공" xfId="1058" xr:uid="{00000000-0005-0000-0000-000021040000}"/>
    <cellStyle name="1_단가조사표_교통센터412" xfId="1059" xr:uid="{00000000-0005-0000-0000-000022040000}"/>
    <cellStyle name="1_단가조사표_교통센터412_4.우수공" xfId="1060" xr:uid="{00000000-0005-0000-0000-000023040000}"/>
    <cellStyle name="1_단가조사표_교통센터412_배수공" xfId="1061" xr:uid="{00000000-0005-0000-0000-000024040000}"/>
    <cellStyle name="1_단가조사표_교통수" xfId="1062" xr:uid="{00000000-0005-0000-0000-000025040000}"/>
    <cellStyle name="1_단가조사표_교통수_2003학교숲조성(조종초교)수량산출" xfId="1063" xr:uid="{00000000-0005-0000-0000-000026040000}"/>
    <cellStyle name="1_단가조사표_교통수_2003학교숲조성(조종초교)수량산출r1" xfId="1064" xr:uid="{00000000-0005-0000-0000-000027040000}"/>
    <cellStyle name="1_단가조사표_교통수_2003학교숲조성(조종초교)수량산출r2" xfId="1065" xr:uid="{00000000-0005-0000-0000-000028040000}"/>
    <cellStyle name="1_단가조사표_교통수_4.우수공" xfId="1066" xr:uid="{00000000-0005-0000-0000-000029040000}"/>
    <cellStyle name="1_단가조사표_교통수_8.포장공사 수량산출서" xfId="1067" xr:uid="{00000000-0005-0000-0000-00002A040000}"/>
    <cellStyle name="1_단가조사표_교통수_고촌파르코스수량산출" xfId="1068" xr:uid="{00000000-0005-0000-0000-00002B040000}"/>
    <cellStyle name="1_단가조사표_교통수_배수공" xfId="1069" xr:uid="{00000000-0005-0000-0000-00002C040000}"/>
    <cellStyle name="1_단가조사표_교통수_보수공사" xfId="1070" xr:uid="{00000000-0005-0000-0000-00002D040000}"/>
    <cellStyle name="1_단가조사표_교통수_수량산출목록표-1" xfId="1071" xr:uid="{00000000-0005-0000-0000-00002E040000}"/>
    <cellStyle name="1_단가조사표_교통수_시설물설치공사수량산출서" xfId="1072" xr:uid="{00000000-0005-0000-0000-00002F040000}"/>
    <cellStyle name="1_단가조사표_교통수_이설공사" xfId="1073" xr:uid="{00000000-0005-0000-0000-000030040000}"/>
    <cellStyle name="1_단가조사표_교통수_철거r1" xfId="1074" xr:uid="{00000000-0005-0000-0000-000031040000}"/>
    <cellStyle name="1_단가조사표_교통수_풋살경기장수량산출" xfId="1075" xr:uid="{00000000-0005-0000-0000-000032040000}"/>
    <cellStyle name="1_단가조사표_교통수량산출서" xfId="1076" xr:uid="{00000000-0005-0000-0000-000033040000}"/>
    <cellStyle name="1_단가조사표_구조물대가 (2)" xfId="1077" xr:uid="{00000000-0005-0000-0000-000034040000}"/>
    <cellStyle name="1_단가조사표_내역서 (2)" xfId="1078" xr:uid="{00000000-0005-0000-0000-000035040000}"/>
    <cellStyle name="1_단가조사표_대전관저지구" xfId="1079" xr:uid="{00000000-0005-0000-0000-000036040000}"/>
    <cellStyle name="1_단가조사표_동측지~1" xfId="1080" xr:uid="{00000000-0005-0000-0000-000037040000}"/>
    <cellStyle name="1_단가조사표_동측지원422" xfId="1081" xr:uid="{00000000-0005-0000-0000-000038040000}"/>
    <cellStyle name="1_단가조사표_동측지원512" xfId="1082" xr:uid="{00000000-0005-0000-0000-000039040000}"/>
    <cellStyle name="1_단가조사표_동측지원524" xfId="1083" xr:uid="{00000000-0005-0000-0000-00003A040000}"/>
    <cellStyle name="1_단가조사표_배수공" xfId="1084" xr:uid="{00000000-0005-0000-0000-00003B040000}"/>
    <cellStyle name="1_단가조사표_부대422" xfId="1085" xr:uid="{00000000-0005-0000-0000-00003C040000}"/>
    <cellStyle name="1_단가조사표_부대시설" xfId="1086" xr:uid="{00000000-0005-0000-0000-00003D040000}"/>
    <cellStyle name="1_단가조사표_소각수~1" xfId="1087" xr:uid="{00000000-0005-0000-0000-00003E040000}"/>
    <cellStyle name="1_단가조사표_소각수내역서" xfId="1088" xr:uid="{00000000-0005-0000-0000-00003F040000}"/>
    <cellStyle name="1_단가조사표_소각수목2" xfId="1089" xr:uid="{00000000-0005-0000-0000-000040040000}"/>
    <cellStyle name="1_단가조사표_수량산출서 (2)" xfId="1090" xr:uid="{00000000-0005-0000-0000-000041040000}"/>
    <cellStyle name="1_단가조사표_엑스포~1" xfId="1091" xr:uid="{00000000-0005-0000-0000-000042040000}"/>
    <cellStyle name="1_단가조사표_엑스포한빛1" xfId="1092" xr:uid="{00000000-0005-0000-0000-000043040000}"/>
    <cellStyle name="1_단가조사표_여객터미널331" xfId="1093" xr:uid="{00000000-0005-0000-0000-000044040000}"/>
    <cellStyle name="1_단가조사표_여객터미널513" xfId="1094" xr:uid="{00000000-0005-0000-0000-000045040000}"/>
    <cellStyle name="1_단가조사표_여객터미널629" xfId="1095" xr:uid="{00000000-0005-0000-0000-000046040000}"/>
    <cellStyle name="1_단가조사표_외곽도로616" xfId="1096" xr:uid="{00000000-0005-0000-0000-000047040000}"/>
    <cellStyle name="1_단가조사표_원가계~1" xfId="1097" xr:uid="{00000000-0005-0000-0000-000048040000}"/>
    <cellStyle name="1_단가조사표_유기질" xfId="1098" xr:uid="{00000000-0005-0000-0000-000049040000}"/>
    <cellStyle name="1_단가조사표_자재조서 (2)" xfId="1099" xr:uid="{00000000-0005-0000-0000-00004A040000}"/>
    <cellStyle name="1_단가조사표_총괄내역" xfId="1100" xr:uid="{00000000-0005-0000-0000-00004B040000}"/>
    <cellStyle name="1_단가조사표_총괄내역 (2)" xfId="1101" xr:uid="{00000000-0005-0000-0000-00004C040000}"/>
    <cellStyle name="1_단가조사표_터미널도로403" xfId="1102" xr:uid="{00000000-0005-0000-0000-00004D040000}"/>
    <cellStyle name="1_단가조사표_터미널도로429" xfId="1103" xr:uid="{00000000-0005-0000-0000-00004E040000}"/>
    <cellStyle name="1_단가조사표_포장일위" xfId="1104" xr:uid="{00000000-0005-0000-0000-00004F040000}"/>
    <cellStyle name="1_배수공" xfId="1105" xr:uid="{00000000-0005-0000-0000-000050040000}"/>
    <cellStyle name="1_폐기물처리-학교숲" xfId="1106" xr:uid="{00000000-0005-0000-0000-000051040000}"/>
    <cellStyle name="11" xfId="1107" xr:uid="{00000000-0005-0000-0000-000052040000}"/>
    <cellStyle name="111" xfId="1108" xr:uid="{00000000-0005-0000-0000-000053040000}"/>
    <cellStyle name="2" xfId="1109" xr:uid="{00000000-0005-0000-0000-000054040000}"/>
    <cellStyle name="2)" xfId="1110" xr:uid="{00000000-0005-0000-0000-000055040000}"/>
    <cellStyle name="2_laroux" xfId="1111" xr:uid="{00000000-0005-0000-0000-000056040000}"/>
    <cellStyle name="2_laroux_ATC-YOON1" xfId="1112" xr:uid="{00000000-0005-0000-0000-000057040000}"/>
    <cellStyle name="2_단가조사표" xfId="1113" xr:uid="{00000000-0005-0000-0000-000058040000}"/>
    <cellStyle name="2_단가조사표_1011소각" xfId="1114" xr:uid="{00000000-0005-0000-0000-000059040000}"/>
    <cellStyle name="2_단가조사표_1113교~1" xfId="1115" xr:uid="{00000000-0005-0000-0000-00005A040000}"/>
    <cellStyle name="2_단가조사표_121내역" xfId="1116" xr:uid="{00000000-0005-0000-0000-00005B040000}"/>
    <cellStyle name="2_단가조사표_객토량" xfId="1117" xr:uid="{00000000-0005-0000-0000-00005C040000}"/>
    <cellStyle name="2_단가조사표_교통센~1" xfId="1118" xr:uid="{00000000-0005-0000-0000-00005D040000}"/>
    <cellStyle name="2_단가조사표_교통센터412" xfId="1119" xr:uid="{00000000-0005-0000-0000-00005E040000}"/>
    <cellStyle name="2_단가조사표_교통수" xfId="1120" xr:uid="{00000000-0005-0000-0000-00005F040000}"/>
    <cellStyle name="2_단가조사표_교통수량산출서" xfId="1121" xr:uid="{00000000-0005-0000-0000-000060040000}"/>
    <cellStyle name="2_단가조사표_구조물대가 (2)" xfId="1122" xr:uid="{00000000-0005-0000-0000-000061040000}"/>
    <cellStyle name="2_단가조사표_내역서 (2)" xfId="1123" xr:uid="{00000000-0005-0000-0000-000062040000}"/>
    <cellStyle name="2_단가조사표_대전관저지구" xfId="1124" xr:uid="{00000000-0005-0000-0000-000063040000}"/>
    <cellStyle name="2_단가조사표_동측지~1" xfId="1125" xr:uid="{00000000-0005-0000-0000-000064040000}"/>
    <cellStyle name="2_단가조사표_동측지원422" xfId="1126" xr:uid="{00000000-0005-0000-0000-000065040000}"/>
    <cellStyle name="2_단가조사표_동측지원512" xfId="1127" xr:uid="{00000000-0005-0000-0000-000066040000}"/>
    <cellStyle name="2_단가조사표_동측지원524" xfId="1128" xr:uid="{00000000-0005-0000-0000-000067040000}"/>
    <cellStyle name="2_단가조사표_부대422" xfId="1129" xr:uid="{00000000-0005-0000-0000-000068040000}"/>
    <cellStyle name="2_단가조사표_부대시설" xfId="1130" xr:uid="{00000000-0005-0000-0000-000069040000}"/>
    <cellStyle name="2_단가조사표_소각수~1" xfId="1131" xr:uid="{00000000-0005-0000-0000-00006A040000}"/>
    <cellStyle name="2_단가조사표_소각수내역서" xfId="1132" xr:uid="{00000000-0005-0000-0000-00006B040000}"/>
    <cellStyle name="2_단가조사표_소각수목2" xfId="1133" xr:uid="{00000000-0005-0000-0000-00006C040000}"/>
    <cellStyle name="2_단가조사표_수량산출서 (2)" xfId="1134" xr:uid="{00000000-0005-0000-0000-00006D040000}"/>
    <cellStyle name="2_단가조사표_엑스포~1" xfId="1135" xr:uid="{00000000-0005-0000-0000-00006E040000}"/>
    <cellStyle name="2_단가조사표_엑스포한빛1" xfId="1136" xr:uid="{00000000-0005-0000-0000-00006F040000}"/>
    <cellStyle name="2_단가조사표_여객터미널331" xfId="1137" xr:uid="{00000000-0005-0000-0000-000070040000}"/>
    <cellStyle name="2_단가조사표_여객터미널513" xfId="1138" xr:uid="{00000000-0005-0000-0000-000071040000}"/>
    <cellStyle name="2_단가조사표_여객터미널629" xfId="1139" xr:uid="{00000000-0005-0000-0000-000072040000}"/>
    <cellStyle name="2_단가조사표_외곽도로616" xfId="1140" xr:uid="{00000000-0005-0000-0000-000073040000}"/>
    <cellStyle name="2_단가조사표_원가계~1" xfId="1141" xr:uid="{00000000-0005-0000-0000-000074040000}"/>
    <cellStyle name="2_단가조사표_유기질" xfId="1142" xr:uid="{00000000-0005-0000-0000-000075040000}"/>
    <cellStyle name="2_단가조사표_자재조서 (2)" xfId="1143" xr:uid="{00000000-0005-0000-0000-000076040000}"/>
    <cellStyle name="2_단가조사표_총괄내역" xfId="1144" xr:uid="{00000000-0005-0000-0000-000077040000}"/>
    <cellStyle name="2_단가조사표_총괄내역 (2)" xfId="1145" xr:uid="{00000000-0005-0000-0000-000078040000}"/>
    <cellStyle name="2_단가조사표_터미널도로403" xfId="1146" xr:uid="{00000000-0005-0000-0000-000079040000}"/>
    <cellStyle name="2_단가조사표_터미널도로429" xfId="1147" xr:uid="{00000000-0005-0000-0000-00007A040000}"/>
    <cellStyle name="2_단가조사표_포장일위" xfId="1148" xr:uid="{00000000-0005-0000-0000-00007B040000}"/>
    <cellStyle name="2자리" xfId="1149" xr:uid="{00000000-0005-0000-0000-00007C040000}"/>
    <cellStyle name="3" xfId="1150" xr:uid="{00000000-0005-0000-0000-00007D040000}"/>
    <cellStyle name="6" xfId="1151" xr:uid="{00000000-0005-0000-0000-00007E040000}"/>
    <cellStyle name="60" xfId="1152" xr:uid="{00000000-0005-0000-0000-00007F040000}"/>
    <cellStyle name="96" xfId="1153" xr:uid="{00000000-0005-0000-0000-000080040000}"/>
    <cellStyle name="a [0]_mud plant bolted" xfId="1154" xr:uid="{00000000-0005-0000-0000-000081040000}"/>
    <cellStyle name="a)" xfId="1155" xr:uid="{00000000-0005-0000-0000-000082040000}"/>
    <cellStyle name="AeE­ [0]_ 2ÆAAþº° " xfId="1156" xr:uid="{00000000-0005-0000-0000-000083040000}"/>
    <cellStyle name="ÅëÈ­ [0]_»óºÎ¼ö·®Áý°è " xfId="1157" xr:uid="{00000000-0005-0000-0000-000084040000}"/>
    <cellStyle name="AeE­ [0]_¹y¸eº¸E￡ " xfId="1158" xr:uid="{00000000-0005-0000-0000-000085040000}"/>
    <cellStyle name="AeE­_ 2ÆAAþº° " xfId="1159" xr:uid="{00000000-0005-0000-0000-000086040000}"/>
    <cellStyle name="ÅëÈ­_»óºÎ¼ö·®Áý°è " xfId="1160" xr:uid="{00000000-0005-0000-0000-000087040000}"/>
    <cellStyle name="AeE­_¹y¸eº¸E￡ " xfId="1161" xr:uid="{00000000-0005-0000-0000-000088040000}"/>
    <cellStyle name="ALIGNMENT" xfId="1162" xr:uid="{00000000-0005-0000-0000-000089040000}"/>
    <cellStyle name="AÞ¸¶ [0]_ 2ÆAAþº° " xfId="1163" xr:uid="{00000000-0005-0000-0000-00008A040000}"/>
    <cellStyle name="ÄÞ¸¶ [0]_»óºÎ¼ö·®Áý°è " xfId="1164" xr:uid="{00000000-0005-0000-0000-00008B040000}"/>
    <cellStyle name="AÞ¸¶ [0]_¹y¸eº¸E￡ " xfId="1165" xr:uid="{00000000-0005-0000-0000-00008C040000}"/>
    <cellStyle name="AÞ¸¶_ 2ÆAAþº° " xfId="1166" xr:uid="{00000000-0005-0000-0000-00008D040000}"/>
    <cellStyle name="ÄÞ¸¶_»óºÎ¼ö·®Áý°è " xfId="1167" xr:uid="{00000000-0005-0000-0000-00008E040000}"/>
    <cellStyle name="AÞ¸¶_¹y¸eº¸E￡ " xfId="1168" xr:uid="{00000000-0005-0000-0000-00008F040000}"/>
    <cellStyle name="BA" xfId="1169" xr:uid="{00000000-0005-0000-0000-000090040000}"/>
    <cellStyle name="body" xfId="1170" xr:uid="{00000000-0005-0000-0000-000091040000}"/>
    <cellStyle name="b椬ៜ_x000c_Comma_ODCOS " xfId="1171" xr:uid="{00000000-0005-0000-0000-000092040000}"/>
    <cellStyle name="C￥AØ_ 2ÆAAþº° " xfId="1172" xr:uid="{00000000-0005-0000-0000-000093040000}"/>
    <cellStyle name="Ç¥ÁØ_»óºÎ¼ö·®Áý°è " xfId="1173" xr:uid="{00000000-0005-0000-0000-000094040000}"/>
    <cellStyle name="C￥AØ_≫c¾÷ºIº° AN°e " xfId="1174" xr:uid="{00000000-0005-0000-0000-000095040000}"/>
    <cellStyle name="Ç¥ÁØ_½½·¡ºêÃ¶±ÙÁý°è " xfId="1175" xr:uid="{00000000-0005-0000-0000-000096040000}"/>
    <cellStyle name="Calc Currency (0)" xfId="1176" xr:uid="{00000000-0005-0000-0000-000097040000}"/>
    <cellStyle name="category" xfId="1177" xr:uid="{00000000-0005-0000-0000-000098040000}"/>
    <cellStyle name="CIAIÆU¸μAⓒ" xfId="1178" xr:uid="{00000000-0005-0000-0000-000099040000}"/>
    <cellStyle name="Comma" xfId="1179" xr:uid="{00000000-0005-0000-0000-00009A040000}"/>
    <cellStyle name="Comma [0]" xfId="1180" xr:uid="{00000000-0005-0000-0000-00009B040000}"/>
    <cellStyle name="comma zerodec" xfId="1181" xr:uid="{00000000-0005-0000-0000-00009C040000}"/>
    <cellStyle name="Comma_ 2003.12.1(최종)-부대 " xfId="1182" xr:uid="{00000000-0005-0000-0000-00009D040000}"/>
    <cellStyle name="Comma0" xfId="1183" xr:uid="{00000000-0005-0000-0000-00009E040000}"/>
    <cellStyle name="Copied" xfId="1184" xr:uid="{00000000-0005-0000-0000-00009F040000}"/>
    <cellStyle name="Curren" xfId="1185" xr:uid="{00000000-0005-0000-0000-0000A0040000}"/>
    <cellStyle name="Curren?_x0012_퐀_x0017_?" xfId="1186" xr:uid="{00000000-0005-0000-0000-0000A1040000}"/>
    <cellStyle name="Currency" xfId="1187" xr:uid="{00000000-0005-0000-0000-0000A2040000}"/>
    <cellStyle name="Currency [0]" xfId="1188" xr:uid="{00000000-0005-0000-0000-0000A3040000}"/>
    <cellStyle name="Currency [ﺜ]_P&amp;L_laroux" xfId="1189" xr:uid="{00000000-0005-0000-0000-0000A4040000}"/>
    <cellStyle name="Currency(￦)" xfId="1190" xr:uid="{00000000-0005-0000-0000-0000A5040000}"/>
    <cellStyle name="Currency_ 2003.12.1(최종)-부대 " xfId="1191" xr:uid="{00000000-0005-0000-0000-0000A6040000}"/>
    <cellStyle name="Currency0" xfId="1192" xr:uid="{00000000-0005-0000-0000-0000A7040000}"/>
    <cellStyle name="Currency1" xfId="1193" xr:uid="{00000000-0005-0000-0000-0000A8040000}"/>
    <cellStyle name="Date" xfId="1194" xr:uid="{00000000-0005-0000-0000-0000A9040000}"/>
    <cellStyle name="de" xfId="1195" xr:uid="{00000000-0005-0000-0000-0000AA040000}"/>
    <cellStyle name="Dezimal [0]_Compiling Utility Macros" xfId="1196" xr:uid="{00000000-0005-0000-0000-0000AB040000}"/>
    <cellStyle name="Dezimal_Compiling Utility Macros" xfId="1197" xr:uid="{00000000-0005-0000-0000-0000AC040000}"/>
    <cellStyle name="Dollar (zero dec)" xfId="1198" xr:uid="{00000000-0005-0000-0000-0000AD040000}"/>
    <cellStyle name="EA" xfId="1199" xr:uid="{00000000-0005-0000-0000-0000AE040000}"/>
    <cellStyle name="Entered" xfId="1200" xr:uid="{00000000-0005-0000-0000-0000AF040000}"/>
    <cellStyle name="Euro" xfId="1201" xr:uid="{00000000-0005-0000-0000-0000B0040000}"/>
    <cellStyle name="F2" xfId="1202" xr:uid="{00000000-0005-0000-0000-0000B1040000}"/>
    <cellStyle name="F3" xfId="1203" xr:uid="{00000000-0005-0000-0000-0000B2040000}"/>
    <cellStyle name="F4" xfId="1204" xr:uid="{00000000-0005-0000-0000-0000B3040000}"/>
    <cellStyle name="F5" xfId="1205" xr:uid="{00000000-0005-0000-0000-0000B4040000}"/>
    <cellStyle name="F6" xfId="1206" xr:uid="{00000000-0005-0000-0000-0000B5040000}"/>
    <cellStyle name="F7" xfId="1207" xr:uid="{00000000-0005-0000-0000-0000B6040000}"/>
    <cellStyle name="F8" xfId="1208" xr:uid="{00000000-0005-0000-0000-0000B7040000}"/>
    <cellStyle name="Fixed" xfId="1209" xr:uid="{00000000-0005-0000-0000-0000B8040000}"/>
    <cellStyle name="Followed Hyperlink" xfId="1210" xr:uid="{00000000-0005-0000-0000-0000B9040000}"/>
    <cellStyle name="g" xfId="1211" xr:uid="{00000000-0005-0000-0000-0000BA040000}"/>
    <cellStyle name="Grey" xfId="1212" xr:uid="{00000000-0005-0000-0000-0000BB040000}"/>
    <cellStyle name="H1" xfId="1213" xr:uid="{00000000-0005-0000-0000-0000BC040000}"/>
    <cellStyle name="H2" xfId="1214" xr:uid="{00000000-0005-0000-0000-0000BD040000}"/>
    <cellStyle name="head" xfId="1215" xr:uid="{00000000-0005-0000-0000-0000BE040000}"/>
    <cellStyle name="head 1" xfId="1216" xr:uid="{00000000-0005-0000-0000-0000BF040000}"/>
    <cellStyle name="head 1-1" xfId="1217" xr:uid="{00000000-0005-0000-0000-0000C0040000}"/>
    <cellStyle name="HEADER" xfId="1218" xr:uid="{00000000-0005-0000-0000-0000C1040000}"/>
    <cellStyle name="Header1" xfId="1219" xr:uid="{00000000-0005-0000-0000-0000C2040000}"/>
    <cellStyle name="Header2" xfId="1220" xr:uid="{00000000-0005-0000-0000-0000C3040000}"/>
    <cellStyle name="Heading 1" xfId="1221" xr:uid="{00000000-0005-0000-0000-0000C4040000}"/>
    <cellStyle name="Heading 2" xfId="1222" xr:uid="{00000000-0005-0000-0000-0000C5040000}"/>
    <cellStyle name="Heading1" xfId="1223" xr:uid="{00000000-0005-0000-0000-0000C6040000}"/>
    <cellStyle name="Heading2" xfId="1224" xr:uid="{00000000-0005-0000-0000-0000C7040000}"/>
    <cellStyle name="Hyperlink" xfId="1225" xr:uid="{00000000-0005-0000-0000-0000C8040000}"/>
    <cellStyle name="Input [yellow]" xfId="1226" xr:uid="{00000000-0005-0000-0000-0000C9040000}"/>
    <cellStyle name="kg" xfId="1227" xr:uid="{00000000-0005-0000-0000-0000CA040000}"/>
    <cellStyle name="M" xfId="1228" xr:uid="{00000000-0005-0000-0000-0000CB040000}"/>
    <cellStyle name="M2" xfId="1229" xr:uid="{00000000-0005-0000-0000-0000CC040000}"/>
    <cellStyle name="M3" xfId="1230" xr:uid="{00000000-0005-0000-0000-0000CD040000}"/>
    <cellStyle name="Midtitle" xfId="1231" xr:uid="{00000000-0005-0000-0000-0000CE040000}"/>
    <cellStyle name="Milliers [0]_399GC10" xfId="1232" xr:uid="{00000000-0005-0000-0000-0000CF040000}"/>
    <cellStyle name="Milliers_399GC10" xfId="1233" xr:uid="{00000000-0005-0000-0000-0000D0040000}"/>
    <cellStyle name="Model" xfId="1234" xr:uid="{00000000-0005-0000-0000-0000D1040000}"/>
    <cellStyle name="Mon?aire [0]_399GC10" xfId="1235" xr:uid="{00000000-0005-0000-0000-0000D2040000}"/>
    <cellStyle name="Mon?aire_399GC10" xfId="1236" xr:uid="{00000000-0005-0000-0000-0000D3040000}"/>
    <cellStyle name="n" xfId="1237" xr:uid="{00000000-0005-0000-0000-0000D4040000}"/>
    <cellStyle name="no dec" xfId="1238" xr:uid="{00000000-0005-0000-0000-0000D5040000}"/>
    <cellStyle name="Normal - Style1" xfId="1239" xr:uid="{00000000-0005-0000-0000-0000D6040000}"/>
    <cellStyle name="Normal - 유형1" xfId="1240" xr:uid="{00000000-0005-0000-0000-0000D7040000}"/>
    <cellStyle name="Normal_ SG&amp;A Bridge " xfId="1241" xr:uid="{00000000-0005-0000-0000-0000D8040000}"/>
    <cellStyle name="O" xfId="1242" xr:uid="{00000000-0005-0000-0000-0000D9040000}"/>
    <cellStyle name="OD" xfId="1243" xr:uid="{00000000-0005-0000-0000-0000DA040000}"/>
    <cellStyle name="Œ…?æ맖?e [0.00]_laroux" xfId="1244" xr:uid="{00000000-0005-0000-0000-0000DB040000}"/>
    <cellStyle name="Œ…?æ맖?e_laroux" xfId="1245" xr:uid="{00000000-0005-0000-0000-0000DC040000}"/>
    <cellStyle name="oh" xfId="1246" xr:uid="{00000000-0005-0000-0000-0000DD040000}"/>
    <cellStyle name="Percent" xfId="1247" xr:uid="{00000000-0005-0000-0000-0000DE040000}"/>
    <cellStyle name="Percent [2]" xfId="1248" xr:uid="{00000000-0005-0000-0000-0000DF040000}"/>
    <cellStyle name="Percent_ 2003.12.1(최종)-부대 " xfId="1249" xr:uid="{00000000-0005-0000-0000-0000E0040000}"/>
    <cellStyle name="Q1" xfId="1250" xr:uid="{00000000-0005-0000-0000-0000E1040000}"/>
    <cellStyle name="Q4" xfId="1251" xr:uid="{00000000-0005-0000-0000-0000E2040000}"/>
    <cellStyle name="RevList" xfId="1252" xr:uid="{00000000-0005-0000-0000-0000E3040000}"/>
    <cellStyle name="s" xfId="1253" xr:uid="{00000000-0005-0000-0000-0000E4040000}"/>
    <cellStyle name="S " xfId="1254" xr:uid="{00000000-0005-0000-0000-0000E5040000}"/>
    <cellStyle name="sh" xfId="1255" xr:uid="{00000000-0005-0000-0000-0000E6040000}"/>
    <cellStyle name="ssh" xfId="1256" xr:uid="{00000000-0005-0000-0000-0000E7040000}"/>
    <cellStyle name="Standard_Anpassen der Amortisation" xfId="1257" xr:uid="{00000000-0005-0000-0000-0000E8040000}"/>
    <cellStyle name="subhead" xfId="1258" xr:uid="{00000000-0005-0000-0000-0000E9040000}"/>
    <cellStyle name="Subtotal" xfId="1259" xr:uid="{00000000-0005-0000-0000-0000EA040000}"/>
    <cellStyle name="t1" xfId="1260" xr:uid="{00000000-0005-0000-0000-0000EB040000}"/>
    <cellStyle name="testtitle" xfId="1261" xr:uid="{00000000-0005-0000-0000-0000EC040000}"/>
    <cellStyle name="Title" xfId="1262" xr:uid="{00000000-0005-0000-0000-0000ED040000}"/>
    <cellStyle name="title [1]" xfId="1263" xr:uid="{00000000-0005-0000-0000-0000EE040000}"/>
    <cellStyle name="title [2]" xfId="1264" xr:uid="{00000000-0005-0000-0000-0000EF040000}"/>
    <cellStyle name="Total" xfId="1265" xr:uid="{00000000-0005-0000-0000-0000F0040000}"/>
    <cellStyle name="UM" xfId="1266" xr:uid="{00000000-0005-0000-0000-0000F1040000}"/>
    <cellStyle name="W?rung [0]_Compiling Utility Macros" xfId="1267" xr:uid="{00000000-0005-0000-0000-0000F2040000}"/>
    <cellStyle name="W?rung_Compiling Utility Macros" xfId="1268" xr:uid="{00000000-0005-0000-0000-0000F3040000}"/>
    <cellStyle name="μU¿¡ ¿A´A CIAIÆU¸μAⓒ" xfId="1269" xr:uid="{00000000-0005-0000-0000-0000F4040000}"/>
    <cellStyle name="가운데" xfId="1270" xr:uid="{00000000-0005-0000-0000-0000F5040000}"/>
    <cellStyle name="고정소숫점" xfId="1271" xr:uid="{00000000-0005-0000-0000-0000F6040000}"/>
    <cellStyle name="고정출력1" xfId="1272" xr:uid="{00000000-0005-0000-0000-0000F7040000}"/>
    <cellStyle name="고정출력2" xfId="1273" xr:uid="{00000000-0005-0000-0000-0000F8040000}"/>
    <cellStyle name="공사원가계산서(조경)" xfId="1274" xr:uid="{00000000-0005-0000-0000-0000F9040000}"/>
    <cellStyle name="공종" xfId="1275" xr:uid="{00000000-0005-0000-0000-0000FA040000}"/>
    <cellStyle name="그림" xfId="1276" xr:uid="{00000000-0005-0000-0000-0000FB040000}"/>
    <cellStyle name="날짜" xfId="1277" xr:uid="{00000000-0005-0000-0000-0000FC040000}"/>
    <cellStyle name="내역서" xfId="1278" xr:uid="{00000000-0005-0000-0000-0000FD040000}"/>
    <cellStyle name="네모제목" xfId="1279" xr:uid="{00000000-0005-0000-0000-0000FE040000}"/>
    <cellStyle name="달러" xfId="1280" xr:uid="{00000000-0005-0000-0000-0000FF040000}"/>
    <cellStyle name="뒤에 오는 하이퍼링크" xfId="1281" xr:uid="{00000000-0005-0000-0000-000000050000}"/>
    <cellStyle name="똿떓죶Ø괻 [0.00]_PRODUCT DETAIL Q1" xfId="1282" xr:uid="{00000000-0005-0000-0000-000001050000}"/>
    <cellStyle name="똿떓죶Ø괻_PRODUCT DETAIL Q1" xfId="1283" xr:uid="{00000000-0005-0000-0000-000002050000}"/>
    <cellStyle name="똿뗦먛귟 [0.00]_PRODUCT DETAIL Q1" xfId="1284" xr:uid="{00000000-0005-0000-0000-000003050000}"/>
    <cellStyle name="똿뗦먛귟_PRODUCT DETAIL Q1" xfId="1285" xr:uid="{00000000-0005-0000-0000-000004050000}"/>
    <cellStyle name="마이너스키" xfId="1286" xr:uid="{00000000-0005-0000-0000-000005050000}"/>
    <cellStyle name="묮뎋 [0.00]_PRODUCT DETAIL Q1" xfId="1287" xr:uid="{00000000-0005-0000-0000-000006050000}"/>
    <cellStyle name="묮뎋_PRODUCT DETAIL Q1" xfId="1288" xr:uid="{00000000-0005-0000-0000-000007050000}"/>
    <cellStyle name="믅됞 [0.00]_PRODUCT DETAIL Q1" xfId="1289" xr:uid="{00000000-0005-0000-0000-000008050000}"/>
    <cellStyle name="믅됞_PRODUCT DETAIL Q1" xfId="1290" xr:uid="{00000000-0005-0000-0000-000009050000}"/>
    <cellStyle name="배분" xfId="1291" xr:uid="{00000000-0005-0000-0000-00000A050000}"/>
    <cellStyle name="백" xfId="1292" xr:uid="{00000000-0005-0000-0000-00000B050000}"/>
    <cellStyle name="백_22bl3lot수량산출" xfId="1293" xr:uid="{00000000-0005-0000-0000-00000C050000}"/>
    <cellStyle name="백_22수량산출서(총괄)" xfId="1294" xr:uid="{00000000-0005-0000-0000-00000D050000}"/>
    <cellStyle name="백_3. 신광R~숭의R(배수공)" xfId="1295" xr:uid="{00000000-0005-0000-0000-00000E050000}"/>
    <cellStyle name="백_3. 신광R~숭의R(배수공)_2. 신광R~숭의R(토   공)" xfId="1296" xr:uid="{00000000-0005-0000-0000-00000F050000}"/>
    <cellStyle name="백_4.우수공" xfId="1297" xr:uid="{00000000-0005-0000-0000-000010050000}"/>
    <cellStyle name="백_깨기" xfId="1298" xr:uid="{00000000-0005-0000-0000-000011050000}"/>
    <cellStyle name="백_깨기_2. 신광R~숭의R(토   공)" xfId="1299" xr:uid="{00000000-0005-0000-0000-000012050000}"/>
    <cellStyle name="백_깨기_신광R~숭의R(폐기물)" xfId="1300" xr:uid="{00000000-0005-0000-0000-000013050000}"/>
    <cellStyle name="백_배수공" xfId="1301" xr:uid="{00000000-0005-0000-0000-000014050000}"/>
    <cellStyle name="백_배수공_1" xfId="1302" xr:uid="{00000000-0005-0000-0000-000015050000}"/>
    <cellStyle name="백_솔빛마을연결도로(최종)" xfId="1303" xr:uid="{00000000-0005-0000-0000-000016050000}"/>
    <cellStyle name="백_수량산출서(수정)" xfId="1304" xr:uid="{00000000-0005-0000-0000-000017050000}"/>
    <cellStyle name="백_수량산출서(수정)_3. 신광R~숭의R(배수공)" xfId="1305" xr:uid="{00000000-0005-0000-0000-000018050000}"/>
    <cellStyle name="백_수량산출서(수정)_3. 신광R~숭의R(배수공)_2. 신광R~숭의R(토   공)" xfId="1306" xr:uid="{00000000-0005-0000-0000-000019050000}"/>
    <cellStyle name="백_수량산출서(수정)_깨기" xfId="1307" xr:uid="{00000000-0005-0000-0000-00001A050000}"/>
    <cellStyle name="백_수량산출서(수정)_깨기_2. 신광R~숭의R(토   공)" xfId="1308" xr:uid="{00000000-0005-0000-0000-00001B050000}"/>
    <cellStyle name="백_수량산출서(수정)_깨기_신광R~숭의R(폐기물)" xfId="1309" xr:uid="{00000000-0005-0000-0000-00001C050000}"/>
    <cellStyle name="백_수량산출서(수정)_배수공" xfId="1310" xr:uid="{00000000-0005-0000-0000-00001D050000}"/>
    <cellStyle name="백_수량산출서(수정)_솔빛마을연결도로(최종)" xfId="1311" xr:uid="{00000000-0005-0000-0000-00001E050000}"/>
    <cellStyle name="백분율 [△1]" xfId="1312" xr:uid="{00000000-0005-0000-0000-00001F050000}"/>
    <cellStyle name="백분율 [△2]" xfId="1313" xr:uid="{00000000-0005-0000-0000-000020050000}"/>
    <cellStyle name="백분율 [0]" xfId="1314" xr:uid="{00000000-0005-0000-0000-000021050000}"/>
    <cellStyle name="백분율 [2]" xfId="1315" xr:uid="{00000000-0005-0000-0000-000022050000}"/>
    <cellStyle name="백분율［△1］" xfId="1316" xr:uid="{00000000-0005-0000-0000-000023050000}"/>
    <cellStyle name="백분율［△2］" xfId="1317" xr:uid="{00000000-0005-0000-0000-000024050000}"/>
    <cellStyle name="분수" xfId="1318" xr:uid="{00000000-0005-0000-0000-000025050000}"/>
    <cellStyle name="뷭?_7200000" xfId="1319" xr:uid="{00000000-0005-0000-0000-000026050000}"/>
    <cellStyle name="빨간색" xfId="1320" xr:uid="{00000000-0005-0000-0000-000027050000}"/>
    <cellStyle name="선택영역" xfId="1321" xr:uid="{00000000-0005-0000-0000-000028050000}"/>
    <cellStyle name="선택영역 가운데" xfId="1322" xr:uid="{00000000-0005-0000-0000-000029050000}"/>
    <cellStyle name="선택영역의 가운데" xfId="1323" xr:uid="{00000000-0005-0000-0000-00002A050000}"/>
    <cellStyle name="선택영역의 가운데로" xfId="1324" xr:uid="{00000000-0005-0000-0000-00002B050000}"/>
    <cellStyle name="선택영영" xfId="1325" xr:uid="{00000000-0005-0000-0000-00002C050000}"/>
    <cellStyle name="소숫점0" xfId="1326" xr:uid="{00000000-0005-0000-0000-00002D050000}"/>
    <cellStyle name="소숫점3" xfId="1327" xr:uid="{00000000-0005-0000-0000-00002E050000}"/>
    <cellStyle name="수량1" xfId="1328" xr:uid="{00000000-0005-0000-0000-00002F050000}"/>
    <cellStyle name="수목명" xfId="1329" xr:uid="{00000000-0005-0000-0000-000030050000}"/>
    <cellStyle name="숨김" xfId="1330" xr:uid="{00000000-0005-0000-0000-000031050000}"/>
    <cellStyle name="숫자" xfId="1331" xr:uid="{00000000-0005-0000-0000-000032050000}"/>
    <cellStyle name="숫자(R)" xfId="1332" xr:uid="{00000000-0005-0000-0000-000033050000}"/>
    <cellStyle name="숫자1" xfId="1333" xr:uid="{00000000-0005-0000-0000-000034050000}"/>
    <cellStyle name="숫자3" xfId="1334" xr:uid="{00000000-0005-0000-0000-000035050000}"/>
    <cellStyle name="쉼표 [0]" xfId="1335" builtinId="6"/>
    <cellStyle name="스타일 1" xfId="1336" xr:uid="{00000000-0005-0000-0000-000037050000}"/>
    <cellStyle name="안건회계법인" xfId="1337" xr:uid="{00000000-0005-0000-0000-000038050000}"/>
    <cellStyle name="열어본 하이퍼링크" xfId="1338" xr:uid="{00000000-0005-0000-0000-000039050000}"/>
    <cellStyle name="왼쪽2" xfId="1339" xr:uid="{00000000-0005-0000-0000-00003A050000}"/>
    <cellStyle name="유1" xfId="1340" xr:uid="{00000000-0005-0000-0000-00003B050000}"/>
    <cellStyle name="유영" xfId="1341" xr:uid="{00000000-0005-0000-0000-00003C050000}"/>
    <cellStyle name="일반" xfId="1342" xr:uid="{00000000-0005-0000-0000-00003D050000}"/>
    <cellStyle name="자리수" xfId="1343" xr:uid="{00000000-0005-0000-0000-00003E050000}"/>
    <cellStyle name="자리수0" xfId="1344" xr:uid="{00000000-0005-0000-0000-00003F050000}"/>
    <cellStyle name="정기수 - 유형1" xfId="1345" xr:uid="{00000000-0005-0000-0000-000040050000}"/>
    <cellStyle name="제목[1 줄]" xfId="1346" xr:uid="{00000000-0005-0000-0000-000041050000}"/>
    <cellStyle name="제목[2줄 아래]" xfId="1347" xr:uid="{00000000-0005-0000-0000-000042050000}"/>
    <cellStyle name="제목[2줄 위]" xfId="1348" xr:uid="{00000000-0005-0000-0000-000043050000}"/>
    <cellStyle name="제목1" xfId="1349" xr:uid="{00000000-0005-0000-0000-000044050000}"/>
    <cellStyle name="제목2" xfId="1350" xr:uid="{00000000-0005-0000-0000-000045050000}"/>
    <cellStyle name="ܸ준" xfId="1351" xr:uid="{00000000-0005-0000-0000-000046050000}"/>
    <cellStyle name="지정되지 않음" xfId="1352" xr:uid="{00000000-0005-0000-0000-000047050000}"/>
    <cellStyle name="콤" xfId="1353" xr:uid="{00000000-0005-0000-0000-000048050000}"/>
    <cellStyle name="콤_3. 신광R~숭의R(배수공)" xfId="1354" xr:uid="{00000000-0005-0000-0000-000049050000}"/>
    <cellStyle name="콤_3. 신광R~숭의R(배수공)_2. 신광R~숭의R(토   공)" xfId="1355" xr:uid="{00000000-0005-0000-0000-00004A050000}"/>
    <cellStyle name="콤_4.우수공" xfId="1356" xr:uid="{00000000-0005-0000-0000-00004B050000}"/>
    <cellStyle name="콤_깨기" xfId="1357" xr:uid="{00000000-0005-0000-0000-00004C050000}"/>
    <cellStyle name="콤_깨기_2. 신광R~숭의R(토   공)" xfId="1358" xr:uid="{00000000-0005-0000-0000-00004D050000}"/>
    <cellStyle name="콤_깨기_신광R~숭의R(폐기물)" xfId="1359" xr:uid="{00000000-0005-0000-0000-00004E050000}"/>
    <cellStyle name="콤_배수공" xfId="1360" xr:uid="{00000000-0005-0000-0000-00004F050000}"/>
    <cellStyle name="콤_배수공_1" xfId="1361" xr:uid="{00000000-0005-0000-0000-000050050000}"/>
    <cellStyle name="콤_솔빛마을연결도로(최종)" xfId="1362" xr:uid="{00000000-0005-0000-0000-000051050000}"/>
    <cellStyle name="콤_수량산출서(수정)" xfId="1363" xr:uid="{00000000-0005-0000-0000-000052050000}"/>
    <cellStyle name="콤_수량산출서(수정)_3. 신광R~숭의R(배수공)" xfId="1364" xr:uid="{00000000-0005-0000-0000-000053050000}"/>
    <cellStyle name="콤_수량산출서(수정)_3. 신광R~숭의R(배수공)_2. 신광R~숭의R(토   공)" xfId="1365" xr:uid="{00000000-0005-0000-0000-000054050000}"/>
    <cellStyle name="콤_수량산출서(수정)_깨기" xfId="1366" xr:uid="{00000000-0005-0000-0000-000055050000}"/>
    <cellStyle name="콤_수량산출서(수정)_깨기_2. 신광R~숭의R(토   공)" xfId="1367" xr:uid="{00000000-0005-0000-0000-000056050000}"/>
    <cellStyle name="콤_수량산출서(수정)_깨기_신광R~숭의R(폐기물)" xfId="1368" xr:uid="{00000000-0005-0000-0000-000057050000}"/>
    <cellStyle name="콤_수량산출서(수정)_배수공" xfId="1369" xr:uid="{00000000-0005-0000-0000-000058050000}"/>
    <cellStyle name="콤_수량산출서(수정)_솔빛마을연결도로(최종)" xfId="1370" xr:uid="{00000000-0005-0000-0000-000059050000}"/>
    <cellStyle name="콤마 [" xfId="1371" xr:uid="{00000000-0005-0000-0000-00005A050000}"/>
    <cellStyle name="콤마 [#]" xfId="1372" xr:uid="{00000000-0005-0000-0000-00005B050000}"/>
    <cellStyle name="콤마 []" xfId="1373" xr:uid="{00000000-0005-0000-0000-00005C050000}"/>
    <cellStyle name="콤마 [_4.우수공" xfId="1374" xr:uid="{00000000-0005-0000-0000-00005D050000}"/>
    <cellStyle name="콤마 [0.00]" xfId="1375" xr:uid="{00000000-0005-0000-0000-00005E050000}"/>
    <cellStyle name="콤마 [0]_ (97∼누계) " xfId="1376" xr:uid="{00000000-0005-0000-0000-00005F050000}"/>
    <cellStyle name="콤마 [000]" xfId="1377" xr:uid="{00000000-0005-0000-0000-000060050000}"/>
    <cellStyle name="콤마 [1]" xfId="1378" xr:uid="{00000000-0005-0000-0000-000061050000}"/>
    <cellStyle name="콤마 [2]" xfId="1379" xr:uid="{00000000-0005-0000-0000-000062050000}"/>
    <cellStyle name="콤마 [3]" xfId="1380" xr:uid="{00000000-0005-0000-0000-000063050000}"/>
    <cellStyle name="콤마 [금액]" xfId="1381" xr:uid="{00000000-0005-0000-0000-000064050000}"/>
    <cellStyle name="콤마 [소수]" xfId="1382" xr:uid="{00000000-0005-0000-0000-000065050000}"/>
    <cellStyle name="콤마 [수량]" xfId="1383" xr:uid="{00000000-0005-0000-0000-000066050000}"/>
    <cellStyle name="콤마 1" xfId="1384" xr:uid="{00000000-0005-0000-0000-000067050000}"/>
    <cellStyle name="콤마(1)" xfId="1385" xr:uid="{00000000-0005-0000-0000-000068050000}"/>
    <cellStyle name="콤마_ (97∼누계) " xfId="1386" xr:uid="{00000000-0005-0000-0000-000069050000}"/>
    <cellStyle name="타이틀" xfId="1387" xr:uid="{00000000-0005-0000-0000-00006A050000}"/>
    <cellStyle name="통" xfId="1388" xr:uid="{00000000-0005-0000-0000-00006B050000}"/>
    <cellStyle name="통_3. 신광R~숭의R(배수공)" xfId="1389" xr:uid="{00000000-0005-0000-0000-00006C050000}"/>
    <cellStyle name="통_3. 신광R~숭의R(배수공)_2. 신광R~숭의R(토   공)" xfId="1390" xr:uid="{00000000-0005-0000-0000-00006D050000}"/>
    <cellStyle name="통_4.우수공" xfId="1391" xr:uid="{00000000-0005-0000-0000-00006E050000}"/>
    <cellStyle name="통_깨기" xfId="1392" xr:uid="{00000000-0005-0000-0000-00006F050000}"/>
    <cellStyle name="통_깨기_2. 신광R~숭의R(토   공)" xfId="1393" xr:uid="{00000000-0005-0000-0000-000070050000}"/>
    <cellStyle name="통_깨기_신광R~숭의R(폐기물)" xfId="1394" xr:uid="{00000000-0005-0000-0000-000071050000}"/>
    <cellStyle name="통_배수공" xfId="1395" xr:uid="{00000000-0005-0000-0000-000072050000}"/>
    <cellStyle name="통_배수공_1" xfId="1396" xr:uid="{00000000-0005-0000-0000-000073050000}"/>
    <cellStyle name="통_솔빛마을연결도로(최종)" xfId="1397" xr:uid="{00000000-0005-0000-0000-000074050000}"/>
    <cellStyle name="통_수량산출서(수정)" xfId="1398" xr:uid="{00000000-0005-0000-0000-000075050000}"/>
    <cellStyle name="통_수량산출서(수정)_3. 신광R~숭의R(배수공)" xfId="1399" xr:uid="{00000000-0005-0000-0000-000076050000}"/>
    <cellStyle name="통_수량산출서(수정)_3. 신광R~숭의R(배수공)_2. 신광R~숭의R(토   공)" xfId="1400" xr:uid="{00000000-0005-0000-0000-000077050000}"/>
    <cellStyle name="통_수량산출서(수정)_깨기" xfId="1401" xr:uid="{00000000-0005-0000-0000-000078050000}"/>
    <cellStyle name="통_수량산출서(수정)_깨기_2. 신광R~숭의R(토   공)" xfId="1402" xr:uid="{00000000-0005-0000-0000-000079050000}"/>
    <cellStyle name="통_수량산출서(수정)_깨기_신광R~숭의R(폐기물)" xfId="1403" xr:uid="{00000000-0005-0000-0000-00007A050000}"/>
    <cellStyle name="통_수량산출서(수정)_배수공" xfId="1404" xr:uid="{00000000-0005-0000-0000-00007B050000}"/>
    <cellStyle name="통_수량산출서(수정)_솔빛마을연결도로(최종)" xfId="1405" xr:uid="{00000000-0005-0000-0000-00007C050000}"/>
    <cellStyle name="통화 [" xfId="1406" xr:uid="{00000000-0005-0000-0000-00007D050000}"/>
    <cellStyle name="통화 [0㉝〸" xfId="1407" xr:uid="{00000000-0005-0000-0000-00007E050000}"/>
    <cellStyle name="퍼센트" xfId="1408" xr:uid="{00000000-0005-0000-0000-00007F050000}"/>
    <cellStyle name="표" xfId="1409" xr:uid="{00000000-0005-0000-0000-000080050000}"/>
    <cellStyle name="표(가는선,가운데,중앙)" xfId="1410" xr:uid="{00000000-0005-0000-0000-000081050000}"/>
    <cellStyle name="표(가는선,왼쪽,중앙)" xfId="1411" xr:uid="{00000000-0005-0000-0000-000082050000}"/>
    <cellStyle name="표(세로쓰기)" xfId="1412" xr:uid="{00000000-0005-0000-0000-000083050000}"/>
    <cellStyle name="표_3. 신광R~숭의R(배수공)" xfId="1413" xr:uid="{00000000-0005-0000-0000-000084050000}"/>
    <cellStyle name="표_3. 신광R~숭의R(배수공)_2. 신광R~숭의R(토   공)" xfId="1414" xr:uid="{00000000-0005-0000-0000-000085050000}"/>
    <cellStyle name="표_4.우수공" xfId="1415" xr:uid="{00000000-0005-0000-0000-000086050000}"/>
    <cellStyle name="표_깨기" xfId="1416" xr:uid="{00000000-0005-0000-0000-000087050000}"/>
    <cellStyle name="표_깨기_2. 신광R~숭의R(토   공)" xfId="1417" xr:uid="{00000000-0005-0000-0000-000088050000}"/>
    <cellStyle name="표_깨기_신광R~숭의R(폐기물)" xfId="1418" xr:uid="{00000000-0005-0000-0000-000089050000}"/>
    <cellStyle name="표_배수공" xfId="1419" xr:uid="{00000000-0005-0000-0000-00008A050000}"/>
    <cellStyle name="표_배수공_1" xfId="1420" xr:uid="{00000000-0005-0000-0000-00008B050000}"/>
    <cellStyle name="표_솔빛마을연결도로(최종)" xfId="1421" xr:uid="{00000000-0005-0000-0000-00008C050000}"/>
    <cellStyle name="표_수량산출서(수정)" xfId="1422" xr:uid="{00000000-0005-0000-0000-00008D050000}"/>
    <cellStyle name="표_수량산출서(수정)_3. 신광R~숭의R(배수공)" xfId="1423" xr:uid="{00000000-0005-0000-0000-00008E050000}"/>
    <cellStyle name="표_수량산출서(수정)_3. 신광R~숭의R(배수공)_2. 신광R~숭의R(토   공)" xfId="1424" xr:uid="{00000000-0005-0000-0000-00008F050000}"/>
    <cellStyle name="표_수량산출서(수정)_깨기" xfId="1425" xr:uid="{00000000-0005-0000-0000-000090050000}"/>
    <cellStyle name="표_수량산출서(수정)_깨기_2. 신광R~숭의R(토   공)" xfId="1426" xr:uid="{00000000-0005-0000-0000-000091050000}"/>
    <cellStyle name="표_수량산출서(수정)_깨기_신광R~숭의R(폐기물)" xfId="1427" xr:uid="{00000000-0005-0000-0000-000092050000}"/>
    <cellStyle name="표_수량산출서(수정)_배수공" xfId="1428" xr:uid="{00000000-0005-0000-0000-000093050000}"/>
    <cellStyle name="표_수량산출서(수정)_솔빛마을연결도로(최종)" xfId="1429" xr:uid="{00000000-0005-0000-0000-000094050000}"/>
    <cellStyle name="표준" xfId="0" builtinId="0"/>
    <cellStyle name="표준 2" xfId="1430" xr:uid="{00000000-0005-0000-0000-000096050000}"/>
    <cellStyle name="標準_Akia(F）-8" xfId="1431" xr:uid="{00000000-0005-0000-0000-000097050000}"/>
    <cellStyle name="표준_용지조서(1)" xfId="1432" xr:uid="{00000000-0005-0000-0000-000098050000}"/>
    <cellStyle name="표준_용지조서(1차검토용)" xfId="1433" xr:uid="{00000000-0005-0000-0000-000099050000}"/>
    <cellStyle name="표준_집계표" xfId="1440" xr:uid="{00000000-0005-0000-0000-00009A050000}"/>
    <cellStyle name="표준_편입용지조서(등기소유자정리)" xfId="1434" xr:uid="{00000000-0005-0000-0000-00009B050000}"/>
    <cellStyle name="표준1" xfId="1435" xr:uid="{00000000-0005-0000-0000-00009C050000}"/>
    <cellStyle name="표준2" xfId="1436" xr:uid="{00000000-0005-0000-0000-00009D050000}"/>
    <cellStyle name="합산" xfId="1437" xr:uid="{00000000-0005-0000-0000-00009E050000}"/>
    <cellStyle name="화폐기호" xfId="1438" xr:uid="{00000000-0005-0000-0000-00009F050000}"/>
    <cellStyle name="화폐기호0" xfId="1439" xr:uid="{00000000-0005-0000-0000-0000A0050000}"/>
  </cellStyles>
  <dxfs count="135">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44508;&#51221;\&#44552;&#44053;&#55092;&#44172;&#49548;\&#45824;&#50808;&#44277;&#47924;(&#50577;&#54805;&#49437;)\&#50668;&#44148;&#48372;&#44256;\99(1&#52264;&#49444;&#48320;)\&#49892;&#51221;&#48372;&#44256;\&#44204;&#51201;\&#50689;&#46041;8\&#50689;&#46041;&#44160;&#5366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49888;&#47749;\&#51076;&#54616;&#44368;\&#49688;&#47049;\01.&#53664;&#44277;\00-&#51452;&#50836;&#51088;&#511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49888;&#47749;\&#51076;&#54616;&#44368;\&#49688;&#47049;\01.&#53664;&#44277;\00-&#51452;&#50836;&#51088;&#511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방호시설검토"/>
      <sheetName val="부대내역"/>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표지"/>
      <sheetName val="간1"/>
      <sheetName val="간2"/>
      <sheetName val="자재집계표"/>
      <sheetName val="간3"/>
      <sheetName val="레미콘 자재 집계표"/>
      <sheetName val="간4"/>
      <sheetName val="철근 자재 집계표"/>
      <sheetName val="간5"/>
      <sheetName val="배수관 자재 집계표"/>
      <sheetName val="간6"/>
      <sheetName val="포장 자재 집계표"/>
      <sheetName val="간7"/>
      <sheetName val="골재 자재 집계표"/>
      <sheetName val="간8"/>
      <sheetName val="몰탈 자재 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표지"/>
      <sheetName val="간1"/>
      <sheetName val="간2"/>
      <sheetName val="자재집계표"/>
      <sheetName val="간3"/>
      <sheetName val="레미콘 자재 집계표"/>
      <sheetName val="간4"/>
      <sheetName val="철근 자재 집계표"/>
      <sheetName val="간5"/>
      <sheetName val="배수관 자재 집계표"/>
      <sheetName val="간6"/>
      <sheetName val="포장 자재 집계표"/>
      <sheetName val="간7"/>
      <sheetName val="골재 자재 집계표"/>
      <sheetName val="간8"/>
      <sheetName val="몰탈 자재 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6"/>
  <sheetViews>
    <sheetView showGridLines="0" showZeros="0" view="pageBreakPreview" zoomScale="115" zoomScaleNormal="100" zoomScaleSheetLayoutView="115" workbookViewId="0">
      <pane ySplit="4" topLeftCell="A5" activePane="bottomLeft" state="frozen"/>
      <selection pane="bottomLeft" activeCell="Q9" sqref="Q9"/>
    </sheetView>
  </sheetViews>
  <sheetFormatPr defaultRowHeight="20.100000000000001" customHeight="1"/>
  <cols>
    <col min="1" max="1" width="4.88671875" style="34" customWidth="1"/>
    <col min="2" max="2" width="10.33203125" style="34" customWidth="1"/>
    <col min="3" max="3" width="5.33203125" style="35" customWidth="1"/>
    <col min="4" max="4" width="1.33203125" style="35" customWidth="1"/>
    <col min="5" max="5" width="7.33203125" style="35" customWidth="1"/>
    <col min="6" max="6" width="5.33203125" style="35" customWidth="1"/>
    <col min="7" max="7" width="1.33203125" style="35" customWidth="1"/>
    <col min="8" max="8" width="7.33203125" style="35" customWidth="1"/>
    <col min="9" max="9" width="5.33203125" style="35" customWidth="1"/>
    <col min="10" max="10" width="1.33203125" style="35" customWidth="1"/>
    <col min="11" max="11" width="7.33203125" style="35" customWidth="1"/>
    <col min="12" max="12" width="5.33203125" style="35" customWidth="1"/>
    <col min="13" max="13" width="1.33203125" style="35" customWidth="1"/>
    <col min="14" max="14" width="7.33203125" style="35" customWidth="1"/>
    <col min="15" max="15" width="8.109375" style="35" customWidth="1"/>
    <col min="16" max="16" width="8.33203125" style="35" customWidth="1"/>
    <col min="17" max="17" width="8.6640625" style="35" customWidth="1"/>
    <col min="18" max="18" width="0.109375" style="35" customWidth="1"/>
    <col min="19" max="16384" width="8.88671875" style="35"/>
  </cols>
  <sheetData>
    <row r="1" spans="1:19" s="18" customFormat="1" ht="39.950000000000003" customHeight="1">
      <c r="A1" s="169" t="s">
        <v>192</v>
      </c>
      <c r="B1" s="169"/>
      <c r="C1" s="169"/>
      <c r="D1" s="169"/>
      <c r="E1" s="169"/>
      <c r="F1" s="169"/>
      <c r="G1" s="169"/>
      <c r="H1" s="169"/>
      <c r="I1" s="169"/>
      <c r="J1" s="169"/>
      <c r="K1" s="169"/>
      <c r="L1" s="169"/>
      <c r="M1" s="169"/>
      <c r="N1" s="169"/>
      <c r="O1" s="169"/>
    </row>
    <row r="2" spans="1:19" s="22" customFormat="1" ht="17.100000000000001" customHeight="1" thickBot="1">
      <c r="A2" s="20"/>
      <c r="B2" s="20"/>
      <c r="C2" s="21"/>
      <c r="D2" s="21"/>
      <c r="E2" s="21"/>
      <c r="F2" s="21"/>
      <c r="G2" s="21"/>
      <c r="H2" s="21"/>
      <c r="I2" s="21"/>
      <c r="J2" s="21"/>
      <c r="K2" s="21"/>
      <c r="M2" s="23"/>
      <c r="O2" s="19"/>
    </row>
    <row r="3" spans="1:19" s="28" customFormat="1" ht="20.100000000000001" customHeight="1">
      <c r="A3" s="165" t="s">
        <v>193</v>
      </c>
      <c r="B3" s="166"/>
      <c r="C3" s="24" t="s">
        <v>0</v>
      </c>
      <c r="D3" s="24"/>
      <c r="E3" s="24"/>
      <c r="F3" s="25" t="s">
        <v>194</v>
      </c>
      <c r="G3" s="24"/>
      <c r="H3" s="26"/>
      <c r="I3" s="24" t="s">
        <v>195</v>
      </c>
      <c r="J3" s="24"/>
      <c r="K3" s="24"/>
      <c r="L3" s="25" t="s">
        <v>196</v>
      </c>
      <c r="M3" s="24"/>
      <c r="N3" s="26"/>
      <c r="O3" s="170" t="s">
        <v>197</v>
      </c>
      <c r="P3" s="27"/>
      <c r="Q3" s="27"/>
    </row>
    <row r="4" spans="1:19" s="28" customFormat="1" ht="20.100000000000001" customHeight="1" thickBot="1">
      <c r="A4" s="167"/>
      <c r="B4" s="168"/>
      <c r="C4" s="29" t="s">
        <v>198</v>
      </c>
      <c r="D4" s="29" t="s">
        <v>1</v>
      </c>
      <c r="E4" s="29" t="s">
        <v>199</v>
      </c>
      <c r="F4" s="30" t="s">
        <v>198</v>
      </c>
      <c r="G4" s="29" t="s">
        <v>1</v>
      </c>
      <c r="H4" s="29" t="s">
        <v>199</v>
      </c>
      <c r="I4" s="31" t="s">
        <v>198</v>
      </c>
      <c r="J4" s="32" t="s">
        <v>1</v>
      </c>
      <c r="K4" s="32" t="s">
        <v>199</v>
      </c>
      <c r="L4" s="31" t="s">
        <v>198</v>
      </c>
      <c r="M4" s="32" t="s">
        <v>1</v>
      </c>
      <c r="N4" s="33" t="s">
        <v>199</v>
      </c>
      <c r="O4" s="171"/>
      <c r="P4" s="27"/>
      <c r="Q4" s="27"/>
    </row>
    <row r="5" spans="1:19" s="37" customFormat="1" ht="24.75" customHeight="1" thickTop="1">
      <c r="A5" s="86" t="s">
        <v>207</v>
      </c>
      <c r="B5" s="87" t="s">
        <v>0</v>
      </c>
      <c r="C5" s="88">
        <f>C7+C9+C11+C13+C15+C17+C19+C21+C23+C25</f>
        <v>134</v>
      </c>
      <c r="D5" s="89" t="s">
        <v>1</v>
      </c>
      <c r="E5" s="90">
        <f>E7+E9+E11+E13+E15+E17+E19+E21+E23+E25</f>
        <v>15929</v>
      </c>
      <c r="F5" s="91">
        <f>F7+F9+F11+F13+F15+F17+F19+F21+F23+F25</f>
        <v>6</v>
      </c>
      <c r="G5" s="89" t="s">
        <v>1</v>
      </c>
      <c r="H5" s="90">
        <f>H7+H9+H11+H13+H15+H17+H19+H21+H23+H25</f>
        <v>4457</v>
      </c>
      <c r="I5" s="91">
        <f>I7+I9+I11+I13+I15+I17+I19+I21+I23+I25</f>
        <v>126</v>
      </c>
      <c r="J5" s="89" t="s">
        <v>1</v>
      </c>
      <c r="K5" s="90">
        <f>K7+K9+K11+K13+K15+K17+K19+K21+K23+K25</f>
        <v>11470</v>
      </c>
      <c r="L5" s="91">
        <f>L7+L9+L11+L13+L15+L17+L19+L21+L23+L25</f>
        <v>2</v>
      </c>
      <c r="M5" s="89" t="s">
        <v>1</v>
      </c>
      <c r="N5" s="90">
        <f>N7+N9+N11+N13+N15+N17+N19+N21+N23+N25</f>
        <v>2</v>
      </c>
      <c r="O5" s="161"/>
      <c r="P5" s="36"/>
      <c r="Q5" s="92">
        <f>H5+K5+N5</f>
        <v>15929</v>
      </c>
      <c r="S5" s="85">
        <f>H6+K6+N6</f>
        <v>16659</v>
      </c>
    </row>
    <row r="6" spans="1:19" s="100" customFormat="1" ht="24.75" customHeight="1">
      <c r="A6" s="94" t="s">
        <v>208</v>
      </c>
      <c r="B6" s="95" t="s">
        <v>0</v>
      </c>
      <c r="C6" s="96">
        <f>C8+C10+C12+C14+C16+C18+C20+C22+C24+C26</f>
        <v>138</v>
      </c>
      <c r="D6" s="97" t="s">
        <v>1</v>
      </c>
      <c r="E6" s="98">
        <f>E8+E10+E12+E14+E16+E18+E20+E22+E24+E26</f>
        <v>16659</v>
      </c>
      <c r="F6" s="96">
        <f>F8+F10+F12+F14+F16+F18+F20+F22+F24+F26</f>
        <v>6</v>
      </c>
      <c r="G6" s="97" t="s">
        <v>1</v>
      </c>
      <c r="H6" s="98">
        <f>H8+H10+H12+H14+H16+H18+H20+H22+H24+H26</f>
        <v>4457</v>
      </c>
      <c r="I6" s="96">
        <f>I8+I10+I12+I14+I16+I18+I20+I22+I24+I26</f>
        <v>130</v>
      </c>
      <c r="J6" s="97" t="s">
        <v>1</v>
      </c>
      <c r="K6" s="98">
        <f>K8+K10+K12+K14+K16+K18+K20+K22+K24+K26</f>
        <v>12200</v>
      </c>
      <c r="L6" s="96">
        <f>L8+L10+L12+L14+L16+L18+L20+L22+L24+L26</f>
        <v>2</v>
      </c>
      <c r="M6" s="97" t="s">
        <v>1</v>
      </c>
      <c r="N6" s="98">
        <f>N8+N10+N12+N14+N16+N18+N20+N22+N24+N26</f>
        <v>2</v>
      </c>
      <c r="O6" s="162" t="s">
        <v>223</v>
      </c>
      <c r="P6" s="99"/>
      <c r="Q6" s="99">
        <f>E6/E5</f>
        <v>1.0458283633624208</v>
      </c>
      <c r="S6" s="101">
        <f>E6-E5</f>
        <v>730</v>
      </c>
    </row>
    <row r="7" spans="1:19" s="37" customFormat="1" ht="24.75" customHeight="1">
      <c r="A7" s="93" t="s">
        <v>207</v>
      </c>
      <c r="B7" s="38" t="s">
        <v>2</v>
      </c>
      <c r="C7" s="39">
        <f>F7+I7+L7</f>
        <v>10</v>
      </c>
      <c r="D7" s="40" t="s">
        <v>1</v>
      </c>
      <c r="E7" s="41">
        <f t="shared" ref="E7:E23" si="0">H7+K7+N7</f>
        <v>957</v>
      </c>
      <c r="F7" s="42"/>
      <c r="G7" s="40" t="s">
        <v>1</v>
      </c>
      <c r="H7" s="43"/>
      <c r="I7" s="44">
        <v>9</v>
      </c>
      <c r="J7" s="40" t="s">
        <v>1</v>
      </c>
      <c r="K7" s="45">
        <v>956</v>
      </c>
      <c r="L7" s="39">
        <v>1</v>
      </c>
      <c r="M7" s="40" t="s">
        <v>1</v>
      </c>
      <c r="N7" s="46">
        <v>1</v>
      </c>
      <c r="O7" s="163"/>
      <c r="P7" s="36"/>
      <c r="Q7" s="36"/>
    </row>
    <row r="8" spans="1:19" s="100" customFormat="1" ht="24.75" customHeight="1">
      <c r="A8" s="94" t="s">
        <v>208</v>
      </c>
      <c r="B8" s="102" t="s">
        <v>2</v>
      </c>
      <c r="C8" s="103">
        <f>F8+I8+L8</f>
        <v>11</v>
      </c>
      <c r="D8" s="104" t="s">
        <v>1</v>
      </c>
      <c r="E8" s="105">
        <f t="shared" ref="E8" si="1">H8+K8+N8</f>
        <v>959</v>
      </c>
      <c r="F8" s="106"/>
      <c r="G8" s="104" t="s">
        <v>1</v>
      </c>
      <c r="H8" s="107"/>
      <c r="I8" s="108">
        <v>10</v>
      </c>
      <c r="J8" s="104" t="s">
        <v>1</v>
      </c>
      <c r="K8" s="109">
        <v>958</v>
      </c>
      <c r="L8" s="106">
        <v>1</v>
      </c>
      <c r="M8" s="104" t="s">
        <v>1</v>
      </c>
      <c r="N8" s="110">
        <v>1</v>
      </c>
      <c r="O8" s="162" t="s">
        <v>223</v>
      </c>
      <c r="P8" s="99"/>
      <c r="Q8" s="99"/>
    </row>
    <row r="9" spans="1:19" s="37" customFormat="1" ht="24.75" customHeight="1">
      <c r="A9" s="93" t="s">
        <v>207</v>
      </c>
      <c r="B9" s="38" t="s">
        <v>3</v>
      </c>
      <c r="C9" s="39">
        <f t="shared" ref="C9:C21" si="2">F9+I9+L9</f>
        <v>20</v>
      </c>
      <c r="D9" s="40" t="s">
        <v>1</v>
      </c>
      <c r="E9" s="47">
        <f t="shared" si="0"/>
        <v>1773</v>
      </c>
      <c r="F9" s="42"/>
      <c r="G9" s="40" t="s">
        <v>1</v>
      </c>
      <c r="H9" s="45"/>
      <c r="I9" s="40">
        <v>19</v>
      </c>
      <c r="J9" s="40" t="s">
        <v>1</v>
      </c>
      <c r="K9" s="39">
        <v>1772</v>
      </c>
      <c r="L9" s="42">
        <v>1</v>
      </c>
      <c r="M9" s="40" t="s">
        <v>1</v>
      </c>
      <c r="N9" s="48">
        <v>1</v>
      </c>
      <c r="O9" s="163"/>
      <c r="P9" s="36"/>
      <c r="Q9" s="36"/>
    </row>
    <row r="10" spans="1:19" s="100" customFormat="1" ht="24.75" customHeight="1">
      <c r="A10" s="94" t="s">
        <v>208</v>
      </c>
      <c r="B10" s="102" t="s">
        <v>3</v>
      </c>
      <c r="C10" s="103">
        <f t="shared" ref="C10" si="3">F10+I10+L10</f>
        <v>20</v>
      </c>
      <c r="D10" s="104" t="s">
        <v>1</v>
      </c>
      <c r="E10" s="111">
        <f t="shared" ref="E10" si="4">H10+K10+N10</f>
        <v>1773</v>
      </c>
      <c r="F10" s="106"/>
      <c r="G10" s="104" t="s">
        <v>1</v>
      </c>
      <c r="H10" s="109"/>
      <c r="I10" s="104">
        <v>19</v>
      </c>
      <c r="J10" s="104" t="s">
        <v>1</v>
      </c>
      <c r="K10" s="103">
        <v>1772</v>
      </c>
      <c r="L10" s="106">
        <v>1</v>
      </c>
      <c r="M10" s="104" t="s">
        <v>1</v>
      </c>
      <c r="N10" s="112">
        <v>1</v>
      </c>
      <c r="O10" s="162" t="s">
        <v>223</v>
      </c>
      <c r="P10" s="99"/>
      <c r="Q10" s="99"/>
    </row>
    <row r="11" spans="1:19" s="37" customFormat="1" ht="24.75" customHeight="1">
      <c r="A11" s="93" t="s">
        <v>207</v>
      </c>
      <c r="B11" s="38" t="s">
        <v>200</v>
      </c>
      <c r="C11" s="39">
        <f t="shared" si="2"/>
        <v>5</v>
      </c>
      <c r="D11" s="39" t="s">
        <v>1</v>
      </c>
      <c r="E11" s="41">
        <f t="shared" si="0"/>
        <v>1105</v>
      </c>
      <c r="F11" s="42"/>
      <c r="G11" s="39" t="s">
        <v>1</v>
      </c>
      <c r="H11" s="49"/>
      <c r="I11" s="39">
        <v>5</v>
      </c>
      <c r="J11" s="39" t="s">
        <v>1</v>
      </c>
      <c r="K11" s="47">
        <v>1105</v>
      </c>
      <c r="L11" s="42"/>
      <c r="M11" s="39" t="s">
        <v>1</v>
      </c>
      <c r="N11" s="43"/>
      <c r="O11" s="163"/>
      <c r="P11" s="36"/>
      <c r="Q11" s="36"/>
    </row>
    <row r="12" spans="1:19" s="100" customFormat="1" ht="24.75" customHeight="1">
      <c r="A12" s="94" t="s">
        <v>208</v>
      </c>
      <c r="B12" s="102" t="s">
        <v>200</v>
      </c>
      <c r="C12" s="103">
        <f t="shared" ref="C12" si="5">F12+I12+L12</f>
        <v>5</v>
      </c>
      <c r="D12" s="103" t="s">
        <v>1</v>
      </c>
      <c r="E12" s="105">
        <f t="shared" ref="E12" si="6">H12+K12+N12</f>
        <v>1404</v>
      </c>
      <c r="F12" s="106"/>
      <c r="G12" s="103" t="s">
        <v>1</v>
      </c>
      <c r="H12" s="113"/>
      <c r="I12" s="103">
        <v>5</v>
      </c>
      <c r="J12" s="103" t="s">
        <v>1</v>
      </c>
      <c r="K12" s="111">
        <v>1404</v>
      </c>
      <c r="L12" s="106"/>
      <c r="M12" s="103" t="s">
        <v>1</v>
      </c>
      <c r="N12" s="107"/>
      <c r="O12" s="162" t="s">
        <v>223</v>
      </c>
      <c r="P12" s="99"/>
      <c r="Q12" s="99"/>
    </row>
    <row r="13" spans="1:19" s="37" customFormat="1" ht="24.75" customHeight="1">
      <c r="A13" s="93" t="s">
        <v>207</v>
      </c>
      <c r="B13" s="38" t="s">
        <v>201</v>
      </c>
      <c r="C13" s="39">
        <f t="shared" si="2"/>
        <v>47</v>
      </c>
      <c r="D13" s="39" t="s">
        <v>1</v>
      </c>
      <c r="E13" s="47">
        <f t="shared" si="0"/>
        <v>4969</v>
      </c>
      <c r="F13" s="42"/>
      <c r="G13" s="39" t="s">
        <v>1</v>
      </c>
      <c r="H13" s="50"/>
      <c r="I13" s="39">
        <v>47</v>
      </c>
      <c r="J13" s="39" t="s">
        <v>1</v>
      </c>
      <c r="K13" s="47">
        <v>4969</v>
      </c>
      <c r="L13" s="42"/>
      <c r="M13" s="39" t="s">
        <v>1</v>
      </c>
      <c r="N13" s="43"/>
      <c r="O13" s="163"/>
      <c r="P13" s="36"/>
      <c r="Q13" s="36"/>
    </row>
    <row r="14" spans="1:19" s="100" customFormat="1" ht="24.75" customHeight="1">
      <c r="A14" s="94" t="s">
        <v>208</v>
      </c>
      <c r="B14" s="102" t="s">
        <v>201</v>
      </c>
      <c r="C14" s="103">
        <f t="shared" ref="C14" si="7">F14+I14+L14</f>
        <v>47</v>
      </c>
      <c r="D14" s="103" t="s">
        <v>1</v>
      </c>
      <c r="E14" s="111">
        <f t="shared" ref="E14" si="8">H14+K14+N14</f>
        <v>4970</v>
      </c>
      <c r="F14" s="106"/>
      <c r="G14" s="103" t="s">
        <v>1</v>
      </c>
      <c r="H14" s="114"/>
      <c r="I14" s="103">
        <v>47</v>
      </c>
      <c r="J14" s="103" t="s">
        <v>1</v>
      </c>
      <c r="K14" s="111">
        <v>4970</v>
      </c>
      <c r="L14" s="106"/>
      <c r="M14" s="103" t="s">
        <v>1</v>
      </c>
      <c r="N14" s="107"/>
      <c r="O14" s="162" t="s">
        <v>223</v>
      </c>
      <c r="P14" s="99"/>
      <c r="Q14" s="99"/>
    </row>
    <row r="15" spans="1:19" s="37" customFormat="1" ht="24.75" customHeight="1">
      <c r="A15" s="93" t="s">
        <v>207</v>
      </c>
      <c r="B15" s="38" t="s">
        <v>225</v>
      </c>
      <c r="C15" s="39">
        <f t="shared" si="2"/>
        <v>1</v>
      </c>
      <c r="D15" s="39" t="s">
        <v>1</v>
      </c>
      <c r="E15" s="47">
        <f t="shared" si="0"/>
        <v>31</v>
      </c>
      <c r="F15" s="42"/>
      <c r="G15" s="39" t="s">
        <v>1</v>
      </c>
      <c r="H15" s="50"/>
      <c r="I15" s="39">
        <v>1</v>
      </c>
      <c r="J15" s="39" t="s">
        <v>1</v>
      </c>
      <c r="K15" s="39">
        <v>31</v>
      </c>
      <c r="L15" s="42"/>
      <c r="M15" s="39" t="s">
        <v>1</v>
      </c>
      <c r="N15" s="51"/>
      <c r="O15" s="163"/>
      <c r="P15" s="36"/>
      <c r="Q15" s="36"/>
    </row>
    <row r="16" spans="1:19" s="100" customFormat="1" ht="24.75" customHeight="1">
      <c r="A16" s="94" t="s">
        <v>208</v>
      </c>
      <c r="B16" s="102" t="s">
        <v>225</v>
      </c>
      <c r="C16" s="103">
        <f t="shared" ref="C16" si="9">F16+I16+L16</f>
        <v>1</v>
      </c>
      <c r="D16" s="103" t="s">
        <v>1</v>
      </c>
      <c r="E16" s="111">
        <f t="shared" ref="E16" si="10">H16+K16+N16</f>
        <v>31</v>
      </c>
      <c r="F16" s="106"/>
      <c r="G16" s="103" t="s">
        <v>1</v>
      </c>
      <c r="H16" s="114"/>
      <c r="I16" s="103">
        <v>1</v>
      </c>
      <c r="J16" s="103" t="s">
        <v>1</v>
      </c>
      <c r="K16" s="103">
        <v>31</v>
      </c>
      <c r="L16" s="106"/>
      <c r="M16" s="103" t="s">
        <v>1</v>
      </c>
      <c r="N16" s="115"/>
      <c r="O16" s="162" t="s">
        <v>223</v>
      </c>
      <c r="P16" s="99"/>
      <c r="Q16" s="99"/>
    </row>
    <row r="17" spans="1:17" s="37" customFormat="1" ht="24.75" customHeight="1">
      <c r="A17" s="93" t="s">
        <v>207</v>
      </c>
      <c r="B17" s="38" t="s">
        <v>202</v>
      </c>
      <c r="C17" s="39">
        <f t="shared" si="2"/>
        <v>46</v>
      </c>
      <c r="D17" s="39" t="s">
        <v>1</v>
      </c>
      <c r="E17" s="47">
        <f t="shared" si="0"/>
        <v>6014</v>
      </c>
      <c r="F17" s="42">
        <v>2</v>
      </c>
      <c r="G17" s="39" t="s">
        <v>1</v>
      </c>
      <c r="H17" s="43">
        <v>3550</v>
      </c>
      <c r="I17" s="39">
        <v>44</v>
      </c>
      <c r="J17" s="39" t="s">
        <v>1</v>
      </c>
      <c r="K17" s="47">
        <v>2464</v>
      </c>
      <c r="L17" s="42"/>
      <c r="M17" s="39" t="s">
        <v>1</v>
      </c>
      <c r="N17" s="43"/>
      <c r="O17" s="163"/>
      <c r="P17" s="36"/>
      <c r="Q17" s="36"/>
    </row>
    <row r="18" spans="1:17" s="100" customFormat="1" ht="24.75" customHeight="1">
      <c r="A18" s="94" t="s">
        <v>208</v>
      </c>
      <c r="B18" s="102" t="s">
        <v>202</v>
      </c>
      <c r="C18" s="103">
        <f t="shared" ref="C18" si="11">F18+I18+L18</f>
        <v>49</v>
      </c>
      <c r="D18" s="103" t="s">
        <v>1</v>
      </c>
      <c r="E18" s="111">
        <f t="shared" ref="E18" si="12">H18+K18+N18</f>
        <v>6442</v>
      </c>
      <c r="F18" s="106">
        <v>2</v>
      </c>
      <c r="G18" s="103" t="s">
        <v>1</v>
      </c>
      <c r="H18" s="107">
        <v>3550</v>
      </c>
      <c r="I18" s="103">
        <v>47</v>
      </c>
      <c r="J18" s="103" t="s">
        <v>1</v>
      </c>
      <c r="K18" s="111">
        <v>2892</v>
      </c>
      <c r="L18" s="106"/>
      <c r="M18" s="103" t="s">
        <v>1</v>
      </c>
      <c r="N18" s="107"/>
      <c r="O18" s="162" t="s">
        <v>223</v>
      </c>
      <c r="P18" s="99"/>
      <c r="Q18" s="99"/>
    </row>
    <row r="19" spans="1:17" s="37" customFormat="1" ht="24.75" customHeight="1">
      <c r="A19" s="93" t="s">
        <v>207</v>
      </c>
      <c r="B19" s="38" t="s">
        <v>203</v>
      </c>
      <c r="C19" s="39">
        <f t="shared" si="2"/>
        <v>1</v>
      </c>
      <c r="D19" s="39" t="s">
        <v>1</v>
      </c>
      <c r="E19" s="47">
        <f t="shared" si="0"/>
        <v>173</v>
      </c>
      <c r="F19" s="42"/>
      <c r="G19" s="39" t="s">
        <v>1</v>
      </c>
      <c r="H19" s="50"/>
      <c r="I19" s="39">
        <v>1</v>
      </c>
      <c r="J19" s="39" t="s">
        <v>1</v>
      </c>
      <c r="K19" s="39">
        <v>173</v>
      </c>
      <c r="L19" s="42"/>
      <c r="M19" s="39" t="s">
        <v>1</v>
      </c>
      <c r="N19" s="48"/>
      <c r="O19" s="163"/>
      <c r="P19" s="36"/>
      <c r="Q19" s="36"/>
    </row>
    <row r="20" spans="1:17" s="100" customFormat="1" ht="24.75" customHeight="1">
      <c r="A20" s="94" t="s">
        <v>208</v>
      </c>
      <c r="B20" s="102" t="s">
        <v>203</v>
      </c>
      <c r="C20" s="103">
        <f t="shared" ref="C20" si="13">F20+I20+L20</f>
        <v>1</v>
      </c>
      <c r="D20" s="103" t="s">
        <v>1</v>
      </c>
      <c r="E20" s="111">
        <f t="shared" ref="E20" si="14">H20+K20+N20</f>
        <v>173</v>
      </c>
      <c r="F20" s="106"/>
      <c r="G20" s="103" t="s">
        <v>1</v>
      </c>
      <c r="H20" s="114"/>
      <c r="I20" s="103">
        <v>1</v>
      </c>
      <c r="J20" s="103" t="s">
        <v>1</v>
      </c>
      <c r="K20" s="103">
        <v>173</v>
      </c>
      <c r="L20" s="106"/>
      <c r="M20" s="103" t="s">
        <v>1</v>
      </c>
      <c r="N20" s="112"/>
      <c r="O20" s="162" t="s">
        <v>223</v>
      </c>
      <c r="P20" s="99"/>
      <c r="Q20" s="99"/>
    </row>
    <row r="21" spans="1:17" s="37" customFormat="1" ht="24.75" customHeight="1">
      <c r="A21" s="93" t="s">
        <v>207</v>
      </c>
      <c r="B21" s="38" t="s">
        <v>204</v>
      </c>
      <c r="C21" s="39">
        <f t="shared" si="2"/>
        <v>0</v>
      </c>
      <c r="D21" s="39" t="s">
        <v>1</v>
      </c>
      <c r="E21" s="39">
        <f t="shared" si="0"/>
        <v>0</v>
      </c>
      <c r="F21" s="42"/>
      <c r="G21" s="39" t="s">
        <v>1</v>
      </c>
      <c r="H21" s="50"/>
      <c r="I21" s="39"/>
      <c r="J21" s="39" t="s">
        <v>1</v>
      </c>
      <c r="K21" s="39"/>
      <c r="L21" s="42"/>
      <c r="M21" s="39" t="s">
        <v>1</v>
      </c>
      <c r="N21" s="50"/>
      <c r="O21" s="163"/>
      <c r="P21" s="36"/>
      <c r="Q21" s="36"/>
    </row>
    <row r="22" spans="1:17" s="100" customFormat="1" ht="24.75" customHeight="1">
      <c r="A22" s="94" t="s">
        <v>208</v>
      </c>
      <c r="B22" s="102" t="s">
        <v>204</v>
      </c>
      <c r="C22" s="103">
        <f t="shared" ref="C22" si="15">F22+I22+L22</f>
        <v>0</v>
      </c>
      <c r="D22" s="103" t="s">
        <v>1</v>
      </c>
      <c r="E22" s="103">
        <f t="shared" ref="E22" si="16">H22+K22+N22</f>
        <v>0</v>
      </c>
      <c r="F22" s="106"/>
      <c r="G22" s="103" t="s">
        <v>1</v>
      </c>
      <c r="H22" s="114"/>
      <c r="I22" s="103"/>
      <c r="J22" s="103" t="s">
        <v>1</v>
      </c>
      <c r="K22" s="103"/>
      <c r="L22" s="106"/>
      <c r="M22" s="103" t="s">
        <v>1</v>
      </c>
      <c r="N22" s="114"/>
      <c r="O22" s="162" t="s">
        <v>223</v>
      </c>
      <c r="P22" s="99"/>
      <c r="Q22" s="99"/>
    </row>
    <row r="23" spans="1:17" s="37" customFormat="1" ht="24.75" customHeight="1">
      <c r="A23" s="93" t="s">
        <v>207</v>
      </c>
      <c r="B23" s="38" t="s">
        <v>205</v>
      </c>
      <c r="C23" s="39">
        <f>F23+I23+L23</f>
        <v>4</v>
      </c>
      <c r="D23" s="39" t="s">
        <v>1</v>
      </c>
      <c r="E23" s="47">
        <f t="shared" si="0"/>
        <v>907</v>
      </c>
      <c r="F23" s="42">
        <v>4</v>
      </c>
      <c r="G23" s="39" t="s">
        <v>1</v>
      </c>
      <c r="H23" s="48">
        <v>907</v>
      </c>
      <c r="I23" s="39"/>
      <c r="J23" s="39" t="s">
        <v>1</v>
      </c>
      <c r="K23" s="39"/>
      <c r="L23" s="42"/>
      <c r="M23" s="39" t="s">
        <v>1</v>
      </c>
      <c r="N23" s="50"/>
      <c r="O23" s="163"/>
      <c r="P23" s="36"/>
      <c r="Q23" s="36"/>
    </row>
    <row r="24" spans="1:17" s="100" customFormat="1" ht="24.75" customHeight="1">
      <c r="A24" s="94" t="s">
        <v>208</v>
      </c>
      <c r="B24" s="102" t="s">
        <v>205</v>
      </c>
      <c r="C24" s="103">
        <f>F24+I24+L24</f>
        <v>4</v>
      </c>
      <c r="D24" s="103" t="s">
        <v>1</v>
      </c>
      <c r="E24" s="111">
        <f t="shared" ref="E24" si="17">H24+K24+N24</f>
        <v>907</v>
      </c>
      <c r="F24" s="106">
        <v>4</v>
      </c>
      <c r="G24" s="103" t="s">
        <v>1</v>
      </c>
      <c r="H24" s="112">
        <v>907</v>
      </c>
      <c r="I24" s="103"/>
      <c r="J24" s="103" t="s">
        <v>1</v>
      </c>
      <c r="K24" s="103"/>
      <c r="L24" s="106"/>
      <c r="M24" s="103" t="s">
        <v>1</v>
      </c>
      <c r="N24" s="114"/>
      <c r="O24" s="162" t="s">
        <v>223</v>
      </c>
      <c r="P24" s="99"/>
      <c r="Q24" s="99"/>
    </row>
    <row r="25" spans="1:17" s="37" customFormat="1" ht="24.75" customHeight="1">
      <c r="A25" s="93" t="s">
        <v>207</v>
      </c>
      <c r="B25" s="38" t="s">
        <v>206</v>
      </c>
      <c r="C25" s="39">
        <f>F25+I25+L25</f>
        <v>0</v>
      </c>
      <c r="D25" s="39" t="s">
        <v>1</v>
      </c>
      <c r="E25" s="39">
        <f>H25+K25+N25</f>
        <v>0</v>
      </c>
      <c r="F25" s="42"/>
      <c r="G25" s="39" t="s">
        <v>1</v>
      </c>
      <c r="H25" s="50"/>
      <c r="I25" s="39"/>
      <c r="J25" s="39" t="s">
        <v>1</v>
      </c>
      <c r="K25" s="39"/>
      <c r="L25" s="42"/>
      <c r="M25" s="39" t="s">
        <v>1</v>
      </c>
      <c r="N25" s="50"/>
      <c r="O25" s="163"/>
      <c r="P25" s="36"/>
      <c r="Q25" s="36"/>
    </row>
    <row r="26" spans="1:17" s="100" customFormat="1" ht="24.75" customHeight="1" thickBot="1">
      <c r="A26" s="116" t="s">
        <v>208</v>
      </c>
      <c r="B26" s="117" t="s">
        <v>206</v>
      </c>
      <c r="C26" s="118">
        <f>F26+I26+L26</f>
        <v>0</v>
      </c>
      <c r="D26" s="118" t="s">
        <v>1</v>
      </c>
      <c r="E26" s="118">
        <f>H26+K26+N26</f>
        <v>0</v>
      </c>
      <c r="F26" s="119"/>
      <c r="G26" s="118" t="s">
        <v>1</v>
      </c>
      <c r="H26" s="120"/>
      <c r="I26" s="118"/>
      <c r="J26" s="118" t="s">
        <v>1</v>
      </c>
      <c r="K26" s="118"/>
      <c r="L26" s="119"/>
      <c r="M26" s="118" t="s">
        <v>1</v>
      </c>
      <c r="N26" s="120"/>
      <c r="O26" s="164"/>
      <c r="P26" s="99"/>
      <c r="Q26" s="99"/>
    </row>
  </sheetData>
  <mergeCells count="3">
    <mergeCell ref="A3:B4"/>
    <mergeCell ref="A1:O1"/>
    <mergeCell ref="O3:O4"/>
  </mergeCells>
  <phoneticPr fontId="6" type="noConversion"/>
  <printOptions horizontalCentered="1"/>
  <pageMargins left="0.51181102362204722" right="0.51181102362204722" top="0.94488188976377963" bottom="0.94488188976377963"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623"/>
  <sheetViews>
    <sheetView showGridLines="0" tabSelected="1" view="pageBreakPreview" zoomScaleNormal="100" zoomScaleSheetLayoutView="100" workbookViewId="0">
      <pane xSplit="5" ySplit="4" topLeftCell="F5" activePane="bottomRight" state="frozen"/>
      <selection pane="topRight" activeCell="G1" sqref="G1"/>
      <selection pane="bottomLeft" activeCell="A4" sqref="A4"/>
      <selection pane="bottomRight" activeCell="J10" sqref="J10"/>
    </sheetView>
  </sheetViews>
  <sheetFormatPr defaultColWidth="8" defaultRowHeight="24.95" customHeight="1"/>
  <cols>
    <col min="1" max="2" width="4.33203125" style="7" customWidth="1"/>
    <col min="3" max="3" width="4.33203125" style="8" customWidth="1"/>
    <col min="4" max="4" width="6.77734375" style="9" customWidth="1"/>
    <col min="5" max="5" width="4.33203125" style="8" customWidth="1"/>
    <col min="6" max="6" width="7.33203125" style="10" customWidth="1"/>
    <col min="7" max="7" width="6.6640625" style="10" customWidth="1"/>
    <col min="8" max="8" width="6.21875" style="11" customWidth="1"/>
    <col min="9" max="9" width="16" style="11" customWidth="1"/>
    <col min="10" max="10" width="6.6640625" style="11" customWidth="1"/>
    <col min="11" max="11" width="9.6640625" style="11" customWidth="1"/>
    <col min="12" max="12" width="6" style="11" customWidth="1"/>
    <col min="13" max="13" width="5.6640625" style="8" customWidth="1"/>
    <col min="14" max="20" width="0" style="1" hidden="1" customWidth="1"/>
    <col min="21" max="16384" width="8" style="1"/>
  </cols>
  <sheetData>
    <row r="1" spans="1:22" s="12" customFormat="1" ht="50.1" customHeight="1">
      <c r="A1" s="172" t="s">
        <v>21</v>
      </c>
      <c r="B1" s="172"/>
      <c r="C1" s="172"/>
      <c r="D1" s="172"/>
      <c r="E1" s="172"/>
      <c r="F1" s="172"/>
      <c r="G1" s="172"/>
      <c r="H1" s="172"/>
      <c r="I1" s="172"/>
      <c r="J1" s="172"/>
      <c r="K1" s="172"/>
      <c r="L1" s="172"/>
      <c r="M1" s="172"/>
    </row>
    <row r="2" spans="1:22" s="12" customFormat="1" ht="24.95" customHeight="1">
      <c r="A2" s="16"/>
      <c r="B2" s="17"/>
      <c r="C2" s="16"/>
      <c r="D2" s="16"/>
      <c r="E2" s="16"/>
      <c r="F2" s="16"/>
      <c r="G2" s="16"/>
      <c r="H2" s="16"/>
      <c r="I2" s="16"/>
      <c r="J2" s="16"/>
      <c r="K2" s="16"/>
      <c r="L2" s="16"/>
      <c r="M2" s="69" t="s">
        <v>224</v>
      </c>
    </row>
    <row r="3" spans="1:22" ht="24.95" customHeight="1">
      <c r="A3" s="173" t="s">
        <v>5</v>
      </c>
      <c r="B3" s="173" t="s">
        <v>77</v>
      </c>
      <c r="C3" s="173" t="s">
        <v>23</v>
      </c>
      <c r="D3" s="176" t="s">
        <v>6</v>
      </c>
      <c r="E3" s="174" t="s">
        <v>7</v>
      </c>
      <c r="F3" s="70" t="s">
        <v>8</v>
      </c>
      <c r="G3" s="70" t="s">
        <v>9</v>
      </c>
      <c r="H3" s="174" t="s">
        <v>10</v>
      </c>
      <c r="I3" s="174"/>
      <c r="J3" s="174" t="s">
        <v>11</v>
      </c>
      <c r="K3" s="174"/>
      <c r="L3" s="174"/>
      <c r="M3" s="175" t="s">
        <v>12</v>
      </c>
    </row>
    <row r="4" spans="1:22" ht="24.95" customHeight="1">
      <c r="A4" s="173"/>
      <c r="B4" s="173"/>
      <c r="C4" s="173"/>
      <c r="D4" s="176"/>
      <c r="E4" s="174"/>
      <c r="F4" s="2" t="s">
        <v>4</v>
      </c>
      <c r="G4" s="2" t="s">
        <v>13</v>
      </c>
      <c r="H4" s="2" t="s">
        <v>14</v>
      </c>
      <c r="I4" s="2" t="s">
        <v>15</v>
      </c>
      <c r="J4" s="14" t="s">
        <v>14</v>
      </c>
      <c r="K4" s="2" t="s">
        <v>16</v>
      </c>
      <c r="L4" s="14" t="s">
        <v>17</v>
      </c>
      <c r="M4" s="175"/>
    </row>
    <row r="5" spans="1:22" s="60" customFormat="1" ht="25.5" customHeight="1">
      <c r="A5" s="150">
        <v>1</v>
      </c>
      <c r="B5" s="150" t="s">
        <v>209</v>
      </c>
      <c r="C5" s="151" t="s">
        <v>25</v>
      </c>
      <c r="D5" s="152" t="s">
        <v>79</v>
      </c>
      <c r="E5" s="153" t="s">
        <v>18</v>
      </c>
      <c r="F5" s="154">
        <v>133</v>
      </c>
      <c r="G5" s="154">
        <v>133</v>
      </c>
      <c r="H5" s="155" t="s">
        <v>20</v>
      </c>
      <c r="I5" s="155" t="s">
        <v>224</v>
      </c>
      <c r="J5" s="155"/>
      <c r="K5" s="156"/>
      <c r="L5" s="150"/>
      <c r="M5" s="151"/>
      <c r="P5" s="68" t="e">
        <f>G5+#REF!+G14+G20+G22+G172+G174+G236+G246+G256+G268</f>
        <v>#REF!</v>
      </c>
      <c r="V5" s="68">
        <f>G5+G14+G20+G22+G172+G174+G236+G246+G256+G268</f>
        <v>957</v>
      </c>
    </row>
    <row r="6" spans="1:22" s="121" customFormat="1" ht="25.5" customHeight="1">
      <c r="A6" s="123">
        <v>1</v>
      </c>
      <c r="B6" s="123" t="s">
        <v>78</v>
      </c>
      <c r="C6" s="124" t="s">
        <v>25</v>
      </c>
      <c r="D6" s="125" t="s">
        <v>79</v>
      </c>
      <c r="E6" s="126" t="s">
        <v>18</v>
      </c>
      <c r="F6" s="127">
        <v>133</v>
      </c>
      <c r="G6" s="127">
        <v>133</v>
      </c>
      <c r="H6" s="128" t="s">
        <v>20</v>
      </c>
      <c r="I6" s="128" t="s">
        <v>224</v>
      </c>
      <c r="J6" s="128"/>
      <c r="K6" s="129"/>
      <c r="L6" s="123"/>
      <c r="M6" s="124"/>
      <c r="O6" s="122">
        <f>G6+G7+G15+G21+G23+G173+G175+G237+G247+G257+G269</f>
        <v>959</v>
      </c>
      <c r="V6" s="122">
        <f>G6+G7+G15+G21+G23+G173+G175+G237+G247+G257+G269</f>
        <v>959</v>
      </c>
    </row>
    <row r="7" spans="1:22" s="121" customFormat="1" ht="25.5" customHeight="1">
      <c r="A7" s="123">
        <v>2</v>
      </c>
      <c r="B7" s="160" t="s">
        <v>221</v>
      </c>
      <c r="C7" s="124" t="s">
        <v>25</v>
      </c>
      <c r="D7" s="125" t="s">
        <v>210</v>
      </c>
      <c r="E7" s="126" t="s">
        <v>18</v>
      </c>
      <c r="F7" s="127">
        <v>371</v>
      </c>
      <c r="G7" s="127">
        <v>2</v>
      </c>
      <c r="H7" s="128" t="s">
        <v>20</v>
      </c>
      <c r="I7" s="128" t="s">
        <v>224</v>
      </c>
      <c r="J7" s="128"/>
      <c r="K7" s="129"/>
      <c r="L7" s="123"/>
      <c r="M7" s="123"/>
    </row>
    <row r="8" spans="1:22" s="60" customFormat="1" ht="25.5" customHeight="1">
      <c r="A8" s="53">
        <v>3</v>
      </c>
      <c r="B8" s="53" t="s">
        <v>209</v>
      </c>
      <c r="C8" s="54" t="s">
        <v>25</v>
      </c>
      <c r="D8" s="55" t="s">
        <v>178</v>
      </c>
      <c r="E8" s="56" t="s">
        <v>24</v>
      </c>
      <c r="F8" s="57">
        <v>116</v>
      </c>
      <c r="G8" s="57">
        <v>116</v>
      </c>
      <c r="H8" s="58" t="s">
        <v>20</v>
      </c>
      <c r="I8" s="58" t="s">
        <v>224</v>
      </c>
      <c r="J8" s="56"/>
      <c r="K8" s="61"/>
      <c r="L8" s="54"/>
      <c r="M8" s="54"/>
      <c r="O8" s="68">
        <f>G8+G10+G12+G264+G266</f>
        <v>1105</v>
      </c>
      <c r="V8" s="68">
        <f>G8+G10+G12+G264+G266</f>
        <v>1105</v>
      </c>
    </row>
    <row r="9" spans="1:22" s="121" customFormat="1" ht="25.5" customHeight="1">
      <c r="A9" s="123">
        <v>3</v>
      </c>
      <c r="B9" s="123" t="s">
        <v>78</v>
      </c>
      <c r="C9" s="124" t="s">
        <v>25</v>
      </c>
      <c r="D9" s="125" t="s">
        <v>178</v>
      </c>
      <c r="E9" s="126" t="s">
        <v>24</v>
      </c>
      <c r="F9" s="127">
        <v>116</v>
      </c>
      <c r="G9" s="127">
        <v>116</v>
      </c>
      <c r="H9" s="128" t="s">
        <v>20</v>
      </c>
      <c r="I9" s="128" t="s">
        <v>224</v>
      </c>
      <c r="J9" s="126"/>
      <c r="K9" s="131"/>
      <c r="L9" s="124"/>
      <c r="M9" s="124"/>
      <c r="O9" s="122">
        <f>G9+G11+G13+G265+G267</f>
        <v>1404</v>
      </c>
      <c r="V9" s="122">
        <f>G9+G11+G13+G265+G267</f>
        <v>1404</v>
      </c>
    </row>
    <row r="10" spans="1:22" s="60" customFormat="1" ht="25.5" customHeight="1">
      <c r="A10" s="53">
        <v>4</v>
      </c>
      <c r="B10" s="53" t="s">
        <v>209</v>
      </c>
      <c r="C10" s="54" t="s">
        <v>25</v>
      </c>
      <c r="D10" s="55" t="s">
        <v>80</v>
      </c>
      <c r="E10" s="56" t="s">
        <v>24</v>
      </c>
      <c r="F10" s="57">
        <v>172</v>
      </c>
      <c r="G10" s="57">
        <v>172</v>
      </c>
      <c r="H10" s="58" t="s">
        <v>20</v>
      </c>
      <c r="I10" s="58" t="s">
        <v>224</v>
      </c>
      <c r="J10" s="58"/>
      <c r="K10" s="59"/>
      <c r="L10" s="54"/>
      <c r="M10" s="54"/>
    </row>
    <row r="11" spans="1:22" s="121" customFormat="1" ht="25.5" customHeight="1">
      <c r="A11" s="123">
        <v>4</v>
      </c>
      <c r="B11" s="123" t="s">
        <v>78</v>
      </c>
      <c r="C11" s="124" t="s">
        <v>25</v>
      </c>
      <c r="D11" s="125" t="s">
        <v>80</v>
      </c>
      <c r="E11" s="126" t="s">
        <v>24</v>
      </c>
      <c r="F11" s="127">
        <v>172</v>
      </c>
      <c r="G11" s="127">
        <v>172</v>
      </c>
      <c r="H11" s="128" t="s">
        <v>20</v>
      </c>
      <c r="I11" s="128" t="s">
        <v>224</v>
      </c>
      <c r="J11" s="128"/>
      <c r="K11" s="129"/>
      <c r="L11" s="124"/>
      <c r="M11" s="124"/>
    </row>
    <row r="12" spans="1:22" s="60" customFormat="1" ht="25.5" customHeight="1">
      <c r="A12" s="53">
        <v>5</v>
      </c>
      <c r="B12" s="53" t="s">
        <v>209</v>
      </c>
      <c r="C12" s="54" t="s">
        <v>25</v>
      </c>
      <c r="D12" s="55" t="s">
        <v>27</v>
      </c>
      <c r="E12" s="56" t="s">
        <v>24</v>
      </c>
      <c r="F12" s="57">
        <v>397</v>
      </c>
      <c r="G12" s="57">
        <v>263</v>
      </c>
      <c r="H12" s="58" t="s">
        <v>20</v>
      </c>
      <c r="I12" s="58" t="s">
        <v>224</v>
      </c>
      <c r="J12" s="58"/>
      <c r="K12" s="59"/>
      <c r="L12" s="54"/>
      <c r="M12" s="53"/>
      <c r="N12" s="73" t="s">
        <v>213</v>
      </c>
    </row>
    <row r="13" spans="1:22" s="121" customFormat="1" ht="25.5" customHeight="1">
      <c r="A13" s="123">
        <v>5</v>
      </c>
      <c r="B13" s="123" t="s">
        <v>78</v>
      </c>
      <c r="C13" s="124" t="s">
        <v>25</v>
      </c>
      <c r="D13" s="125" t="s">
        <v>27</v>
      </c>
      <c r="E13" s="126" t="s">
        <v>24</v>
      </c>
      <c r="F13" s="127">
        <v>397</v>
      </c>
      <c r="G13" s="127">
        <v>263</v>
      </c>
      <c r="H13" s="128" t="s">
        <v>20</v>
      </c>
      <c r="I13" s="128" t="s">
        <v>224</v>
      </c>
      <c r="J13" s="128"/>
      <c r="K13" s="129"/>
      <c r="L13" s="124"/>
      <c r="M13" s="123"/>
    </row>
    <row r="14" spans="1:22" s="60" customFormat="1" ht="25.5" customHeight="1">
      <c r="A14" s="53">
        <v>6</v>
      </c>
      <c r="B14" s="53" t="s">
        <v>209</v>
      </c>
      <c r="C14" s="54" t="s">
        <v>25</v>
      </c>
      <c r="D14" s="55" t="s">
        <v>81</v>
      </c>
      <c r="E14" s="56" t="s">
        <v>18</v>
      </c>
      <c r="F14" s="57">
        <v>146</v>
      </c>
      <c r="G14" s="57">
        <v>146</v>
      </c>
      <c r="H14" s="58" t="s">
        <v>20</v>
      </c>
      <c r="I14" s="58" t="s">
        <v>224</v>
      </c>
      <c r="J14" s="56"/>
      <c r="K14" s="61"/>
      <c r="L14" s="54"/>
      <c r="M14" s="54"/>
    </row>
    <row r="15" spans="1:22" s="121" customFormat="1" ht="25.5" customHeight="1">
      <c r="A15" s="123">
        <v>6</v>
      </c>
      <c r="B15" s="123" t="s">
        <v>78</v>
      </c>
      <c r="C15" s="124" t="s">
        <v>25</v>
      </c>
      <c r="D15" s="125" t="s">
        <v>81</v>
      </c>
      <c r="E15" s="126" t="s">
        <v>18</v>
      </c>
      <c r="F15" s="127">
        <v>146</v>
      </c>
      <c r="G15" s="127">
        <v>146</v>
      </c>
      <c r="H15" s="128" t="s">
        <v>20</v>
      </c>
      <c r="I15" s="128" t="s">
        <v>224</v>
      </c>
      <c r="J15" s="126"/>
      <c r="K15" s="131"/>
      <c r="L15" s="124"/>
      <c r="M15" s="124"/>
    </row>
    <row r="16" spans="1:22" s="60" customFormat="1" ht="25.5" customHeight="1">
      <c r="A16" s="53">
        <v>7</v>
      </c>
      <c r="B16" s="53" t="s">
        <v>209</v>
      </c>
      <c r="C16" s="54" t="s">
        <v>25</v>
      </c>
      <c r="D16" s="55" t="s">
        <v>82</v>
      </c>
      <c r="E16" s="56" t="s">
        <v>22</v>
      </c>
      <c r="F16" s="57">
        <v>82</v>
      </c>
      <c r="G16" s="57">
        <v>82</v>
      </c>
      <c r="H16" s="58" t="s">
        <v>20</v>
      </c>
      <c r="I16" s="58" t="s">
        <v>224</v>
      </c>
      <c r="J16" s="62"/>
      <c r="K16" s="59"/>
      <c r="L16" s="54"/>
      <c r="M16" s="54"/>
      <c r="O16" s="68">
        <f>G16+G34+G46+G54+G60+G62+G70+G82+G84+G90+G96+G98+G100+G106+G108+G120+G126+G130+G134+G140+G142+G150+G152+G162+G168+G176+G180+G184+G186+G190+G192+G194+G200+G202+G208+G214+G220+G226+G234+G238+G240+G242+G244+G248+G250+G258+G260</f>
        <v>4969</v>
      </c>
      <c r="V16" s="68">
        <f>G16+G34+G46+G54+G60+G62+G70+G82+G84+G90+G96+G98+G100+G106+G108+G120+G126+G130+G134+G140+G142+G150+G152+G162+G168+G176+G180+G184+G186+G190+G192+G194+G200+G202+G208+G214+G220+G226+G234+G238+G240+G242+G244+G248+G250+G258+G260</f>
        <v>4969</v>
      </c>
    </row>
    <row r="17" spans="1:23" s="121" customFormat="1" ht="25.5" customHeight="1">
      <c r="A17" s="123">
        <v>7</v>
      </c>
      <c r="B17" s="123" t="s">
        <v>78</v>
      </c>
      <c r="C17" s="124" t="s">
        <v>25</v>
      </c>
      <c r="D17" s="125" t="s">
        <v>82</v>
      </c>
      <c r="E17" s="126" t="s">
        <v>22</v>
      </c>
      <c r="F17" s="127">
        <v>82</v>
      </c>
      <c r="G17" s="127">
        <v>82</v>
      </c>
      <c r="H17" s="128" t="s">
        <v>20</v>
      </c>
      <c r="I17" s="128" t="s">
        <v>224</v>
      </c>
      <c r="J17" s="132"/>
      <c r="K17" s="129"/>
      <c r="L17" s="124"/>
      <c r="M17" s="124"/>
      <c r="O17" s="122">
        <f>G17+G35+G47+G55+G61+G63+G71+G83+G85+G91+G97+G99+G101+G107+G109+G121+G127+G131+G135+G141+G143+G151+G153+G163+G169+G177+G181+G185+G187+G191+G193+G195+G201+G203+G209+G215+G221+G227+G235+G239+G241+G243+G245+G249+G251+G259+G261</f>
        <v>4970</v>
      </c>
      <c r="V17" s="68">
        <f>G17+G35+G47+G55+G61+G63+G71+G83+G85+G91+G97+G99+G101+G107+G109+G121+G127+G131+G135+G141+G143+G151+G153+G163+G169+G177+G181+G185+G187+G191+G193+G195+G201+G203+G209+G215+G221+G227+G235+G239+G241+G243+G245+G249+G251+G259+G261</f>
        <v>4970</v>
      </c>
      <c r="W17" s="60"/>
    </row>
    <row r="18" spans="1:23" s="60" customFormat="1" ht="25.5" customHeight="1">
      <c r="A18" s="53">
        <v>8</v>
      </c>
      <c r="B18" s="53" t="s">
        <v>209</v>
      </c>
      <c r="C18" s="54" t="s">
        <v>25</v>
      </c>
      <c r="D18" s="55" t="s">
        <v>28</v>
      </c>
      <c r="E18" s="56" t="s">
        <v>19</v>
      </c>
      <c r="F18" s="57">
        <v>7</v>
      </c>
      <c r="G18" s="57">
        <v>7</v>
      </c>
      <c r="H18" s="58" t="s">
        <v>20</v>
      </c>
      <c r="I18" s="58" t="s">
        <v>224</v>
      </c>
      <c r="J18" s="62"/>
      <c r="K18" s="59"/>
      <c r="L18" s="54"/>
      <c r="M18" s="54"/>
      <c r="P18" s="68">
        <f>G18+G24+G26+G48+G50+G52+G78+G88+G92+G94+G102+G104+G110+G118+G124+G128+G132+G136+G138+G144+G146+G148+G158+G160+G170+G196+G198+G204+G206+G210+G212+G216+G218+G222+G224+G228+G230+G232+G252+G254+G262+G270+G272+G274</f>
        <v>2464</v>
      </c>
      <c r="Q18" s="68">
        <f>G44+G80</f>
        <v>3550</v>
      </c>
      <c r="V18" s="68">
        <f>G18+G24+G26+G44+G48+G50+G52+G78+G80+G88+G92+G94+G102+G104+G110+G118+G124+G128+G132+G136+G138+G144+G146+G148+G158+G160+G170+G196+G198+G204+G206+G210+G212+G216+G218+G222+G224+G228+G230+G232+G252+G254+G262+G270+G272+G274</f>
        <v>6014</v>
      </c>
    </row>
    <row r="19" spans="1:23" s="121" customFormat="1" ht="25.5" customHeight="1">
      <c r="A19" s="123">
        <v>8</v>
      </c>
      <c r="B19" s="123" t="s">
        <v>78</v>
      </c>
      <c r="C19" s="124" t="s">
        <v>25</v>
      </c>
      <c r="D19" s="125" t="s">
        <v>28</v>
      </c>
      <c r="E19" s="126" t="s">
        <v>19</v>
      </c>
      <c r="F19" s="127">
        <v>7</v>
      </c>
      <c r="G19" s="127">
        <v>7</v>
      </c>
      <c r="H19" s="128" t="s">
        <v>20</v>
      </c>
      <c r="I19" s="128" t="s">
        <v>224</v>
      </c>
      <c r="J19" s="132"/>
      <c r="K19" s="129"/>
      <c r="L19" s="124"/>
      <c r="M19" s="124"/>
      <c r="O19" s="122"/>
      <c r="P19" s="122">
        <f>G19+G25+G27+G49+G51+G53+G79+G89+G93+G95+G103+G105+G111+G119+G125+G129+G133+G137+G139+G145+G147+G149+G159+G161+G171+G197+G199+G205+G207+G211+G213+G217+G219+G223+G225+G229+G231+G233+G253+G255+G263+G271+G273+G275</f>
        <v>2464</v>
      </c>
      <c r="Q19" s="122">
        <f>G45+G81</f>
        <v>3550</v>
      </c>
      <c r="V19" s="122">
        <f>G19+G25+G27+G45+G49+G51+G53+G79+G81+G89+G93+G95+G103+G105+G111+G119+G125+G129+G133+G137+G139+G145+G147+G149+G159+G161+G171+G197+G199+G205+G207+G211+G213+G217+G219+G223+G225+G229+G231+G233+G253+G255+G263+G271+G273+G275+G276+G277+G278</f>
        <v>6442</v>
      </c>
    </row>
    <row r="20" spans="1:23" s="60" customFormat="1" ht="25.5" customHeight="1">
      <c r="A20" s="53">
        <v>9</v>
      </c>
      <c r="B20" s="53" t="s">
        <v>209</v>
      </c>
      <c r="C20" s="54" t="s">
        <v>25</v>
      </c>
      <c r="D20" s="55" t="s">
        <v>29</v>
      </c>
      <c r="E20" s="56" t="s">
        <v>18</v>
      </c>
      <c r="F20" s="57">
        <v>241</v>
      </c>
      <c r="G20" s="57">
        <v>241</v>
      </c>
      <c r="H20" s="58" t="s">
        <v>20</v>
      </c>
      <c r="I20" s="58" t="s">
        <v>224</v>
      </c>
      <c r="J20" s="58"/>
      <c r="K20" s="59"/>
      <c r="L20" s="54"/>
      <c r="M20" s="54"/>
    </row>
    <row r="21" spans="1:23" s="121" customFormat="1" ht="25.5" customHeight="1">
      <c r="A21" s="123">
        <v>9</v>
      </c>
      <c r="B21" s="123" t="s">
        <v>78</v>
      </c>
      <c r="C21" s="124" t="s">
        <v>25</v>
      </c>
      <c r="D21" s="125" t="s">
        <v>29</v>
      </c>
      <c r="E21" s="126" t="s">
        <v>18</v>
      </c>
      <c r="F21" s="127">
        <v>241</v>
      </c>
      <c r="G21" s="127">
        <v>241</v>
      </c>
      <c r="H21" s="128" t="s">
        <v>20</v>
      </c>
      <c r="I21" s="128" t="s">
        <v>224</v>
      </c>
      <c r="J21" s="128"/>
      <c r="K21" s="129"/>
      <c r="L21" s="124"/>
      <c r="M21" s="124"/>
    </row>
    <row r="22" spans="1:23" s="60" customFormat="1" ht="25.5" customHeight="1">
      <c r="A22" s="53">
        <v>10</v>
      </c>
      <c r="B22" s="53" t="s">
        <v>209</v>
      </c>
      <c r="C22" s="54" t="s">
        <v>25</v>
      </c>
      <c r="D22" s="55" t="s">
        <v>83</v>
      </c>
      <c r="E22" s="56" t="s">
        <v>18</v>
      </c>
      <c r="F22" s="57">
        <v>163</v>
      </c>
      <c r="G22" s="57">
        <v>163</v>
      </c>
      <c r="H22" s="58" t="s">
        <v>20</v>
      </c>
      <c r="I22" s="58" t="s">
        <v>224</v>
      </c>
      <c r="J22" s="56"/>
      <c r="K22" s="61"/>
      <c r="L22" s="54"/>
      <c r="M22" s="54"/>
    </row>
    <row r="23" spans="1:23" s="121" customFormat="1" ht="25.5" customHeight="1">
      <c r="A23" s="123">
        <v>10</v>
      </c>
      <c r="B23" s="123" t="s">
        <v>78</v>
      </c>
      <c r="C23" s="124" t="s">
        <v>25</v>
      </c>
      <c r="D23" s="125" t="s">
        <v>83</v>
      </c>
      <c r="E23" s="126" t="s">
        <v>18</v>
      </c>
      <c r="F23" s="127">
        <v>163</v>
      </c>
      <c r="G23" s="127">
        <v>163</v>
      </c>
      <c r="H23" s="128" t="s">
        <v>20</v>
      </c>
      <c r="I23" s="128" t="s">
        <v>224</v>
      </c>
      <c r="J23" s="126"/>
      <c r="K23" s="131"/>
      <c r="L23" s="124"/>
      <c r="M23" s="124"/>
    </row>
    <row r="24" spans="1:23" s="60" customFormat="1" ht="25.5" customHeight="1">
      <c r="A24" s="53">
        <v>11</v>
      </c>
      <c r="B24" s="53" t="s">
        <v>209</v>
      </c>
      <c r="C24" s="54" t="s">
        <v>25</v>
      </c>
      <c r="D24" s="55" t="s">
        <v>84</v>
      </c>
      <c r="E24" s="56" t="s">
        <v>19</v>
      </c>
      <c r="F24" s="57">
        <v>132</v>
      </c>
      <c r="G24" s="57">
        <v>132</v>
      </c>
      <c r="H24" s="58" t="s">
        <v>20</v>
      </c>
      <c r="I24" s="58" t="s">
        <v>224</v>
      </c>
      <c r="J24" s="58"/>
      <c r="K24" s="59"/>
      <c r="L24" s="53"/>
      <c r="M24" s="54"/>
    </row>
    <row r="25" spans="1:23" s="121" customFormat="1" ht="25.5" customHeight="1">
      <c r="A25" s="123">
        <v>11</v>
      </c>
      <c r="B25" s="123" t="s">
        <v>78</v>
      </c>
      <c r="C25" s="124" t="s">
        <v>25</v>
      </c>
      <c r="D25" s="125" t="s">
        <v>84</v>
      </c>
      <c r="E25" s="126" t="s">
        <v>19</v>
      </c>
      <c r="F25" s="127">
        <v>132</v>
      </c>
      <c r="G25" s="127">
        <v>132</v>
      </c>
      <c r="H25" s="128" t="s">
        <v>20</v>
      </c>
      <c r="I25" s="128" t="s">
        <v>224</v>
      </c>
      <c r="J25" s="128"/>
      <c r="K25" s="129"/>
      <c r="L25" s="123"/>
      <c r="M25" s="124"/>
    </row>
    <row r="26" spans="1:23" s="60" customFormat="1" ht="25.5" customHeight="1">
      <c r="A26" s="53">
        <v>12</v>
      </c>
      <c r="B26" s="53" t="s">
        <v>209</v>
      </c>
      <c r="C26" s="54" t="s">
        <v>25</v>
      </c>
      <c r="D26" s="55" t="s">
        <v>85</v>
      </c>
      <c r="E26" s="56" t="s">
        <v>19</v>
      </c>
      <c r="F26" s="57">
        <v>37</v>
      </c>
      <c r="G26" s="57">
        <v>37</v>
      </c>
      <c r="H26" s="58" t="s">
        <v>20</v>
      </c>
      <c r="I26" s="58" t="s">
        <v>224</v>
      </c>
      <c r="J26" s="63"/>
      <c r="K26" s="59"/>
      <c r="L26" s="54"/>
      <c r="M26" s="54"/>
    </row>
    <row r="27" spans="1:23" s="121" customFormat="1" ht="25.5" customHeight="1">
      <c r="A27" s="123">
        <v>12</v>
      </c>
      <c r="B27" s="123" t="s">
        <v>78</v>
      </c>
      <c r="C27" s="124" t="s">
        <v>25</v>
      </c>
      <c r="D27" s="125" t="s">
        <v>85</v>
      </c>
      <c r="E27" s="126" t="s">
        <v>19</v>
      </c>
      <c r="F27" s="127">
        <v>37</v>
      </c>
      <c r="G27" s="127">
        <v>37</v>
      </c>
      <c r="H27" s="128" t="s">
        <v>20</v>
      </c>
      <c r="I27" s="128" t="s">
        <v>224</v>
      </c>
      <c r="J27" s="133"/>
      <c r="K27" s="129"/>
      <c r="L27" s="124"/>
      <c r="M27" s="124"/>
    </row>
    <row r="28" spans="1:23" s="60" customFormat="1" ht="25.5" customHeight="1">
      <c r="A28" s="53">
        <v>13</v>
      </c>
      <c r="B28" s="53" t="s">
        <v>209</v>
      </c>
      <c r="C28" s="54" t="s">
        <v>25</v>
      </c>
      <c r="D28" s="55" t="s">
        <v>86</v>
      </c>
      <c r="E28" s="56" t="s">
        <v>30</v>
      </c>
      <c r="F28" s="57">
        <v>31</v>
      </c>
      <c r="G28" s="57">
        <v>31</v>
      </c>
      <c r="H28" s="58" t="s">
        <v>20</v>
      </c>
      <c r="I28" s="58" t="s">
        <v>224</v>
      </c>
      <c r="J28" s="63"/>
      <c r="K28" s="59"/>
      <c r="L28" s="54"/>
      <c r="M28" s="54"/>
    </row>
    <row r="29" spans="1:23" s="121" customFormat="1" ht="25.5" customHeight="1">
      <c r="A29" s="123">
        <v>13</v>
      </c>
      <c r="B29" s="123" t="s">
        <v>78</v>
      </c>
      <c r="C29" s="124" t="s">
        <v>25</v>
      </c>
      <c r="D29" s="125" t="s">
        <v>86</v>
      </c>
      <c r="E29" s="126" t="s">
        <v>30</v>
      </c>
      <c r="F29" s="127">
        <v>31</v>
      </c>
      <c r="G29" s="127">
        <v>31</v>
      </c>
      <c r="H29" s="128" t="s">
        <v>20</v>
      </c>
      <c r="I29" s="128" t="s">
        <v>224</v>
      </c>
      <c r="J29" s="133"/>
      <c r="K29" s="129"/>
      <c r="L29" s="124"/>
      <c r="M29" s="124"/>
    </row>
    <row r="30" spans="1:23" s="60" customFormat="1" ht="25.5" customHeight="1">
      <c r="A30" s="53">
        <v>14</v>
      </c>
      <c r="B30" s="53" t="s">
        <v>209</v>
      </c>
      <c r="C30" s="54" t="s">
        <v>25</v>
      </c>
      <c r="D30" s="55" t="s">
        <v>88</v>
      </c>
      <c r="E30" s="56" t="s">
        <v>31</v>
      </c>
      <c r="F30" s="57">
        <v>122</v>
      </c>
      <c r="G30" s="57">
        <v>122</v>
      </c>
      <c r="H30" s="63" t="s">
        <v>71</v>
      </c>
      <c r="I30" s="61" t="s">
        <v>72</v>
      </c>
      <c r="J30" s="63"/>
      <c r="K30" s="59"/>
      <c r="L30" s="54"/>
      <c r="M30" s="54"/>
      <c r="O30" s="68">
        <f>G30+G40+G42+G56</f>
        <v>907</v>
      </c>
      <c r="Q30" s="68">
        <f>G30+G40+G42+G44+G80</f>
        <v>4148</v>
      </c>
      <c r="V30" s="68">
        <f>G30+G40+G42+G56</f>
        <v>907</v>
      </c>
    </row>
    <row r="31" spans="1:23" s="121" customFormat="1" ht="25.5" customHeight="1">
      <c r="A31" s="123">
        <v>14</v>
      </c>
      <c r="B31" s="123" t="s">
        <v>78</v>
      </c>
      <c r="C31" s="124" t="s">
        <v>25</v>
      </c>
      <c r="D31" s="125" t="s">
        <v>88</v>
      </c>
      <c r="E31" s="126" t="s">
        <v>31</v>
      </c>
      <c r="F31" s="127">
        <v>122</v>
      </c>
      <c r="G31" s="127">
        <v>122</v>
      </c>
      <c r="H31" s="133" t="s">
        <v>71</v>
      </c>
      <c r="I31" s="131" t="s">
        <v>72</v>
      </c>
      <c r="J31" s="133"/>
      <c r="K31" s="129"/>
      <c r="L31" s="124"/>
      <c r="M31" s="124"/>
      <c r="O31" s="122">
        <f>G31+G41+G43+G57</f>
        <v>907</v>
      </c>
      <c r="Q31" s="122">
        <f>G31+G41+G43+G45+G81</f>
        <v>4148</v>
      </c>
    </row>
    <row r="32" spans="1:23" s="60" customFormat="1" ht="25.5" customHeight="1">
      <c r="A32" s="53">
        <v>15</v>
      </c>
      <c r="B32" s="53" t="s">
        <v>209</v>
      </c>
      <c r="C32" s="54" t="s">
        <v>26</v>
      </c>
      <c r="D32" s="55" t="s">
        <v>90</v>
      </c>
      <c r="E32" s="56" t="s">
        <v>32</v>
      </c>
      <c r="F32" s="57">
        <v>173</v>
      </c>
      <c r="G32" s="57">
        <v>173</v>
      </c>
      <c r="H32" s="58" t="s">
        <v>20</v>
      </c>
      <c r="I32" s="58" t="s">
        <v>224</v>
      </c>
      <c r="J32" s="63"/>
      <c r="K32" s="61"/>
      <c r="L32" s="54"/>
      <c r="M32" s="54"/>
    </row>
    <row r="33" spans="1:22" s="121" customFormat="1" ht="25.5" customHeight="1">
      <c r="A33" s="123">
        <v>15</v>
      </c>
      <c r="B33" s="123" t="s">
        <v>78</v>
      </c>
      <c r="C33" s="124" t="s">
        <v>26</v>
      </c>
      <c r="D33" s="125" t="s">
        <v>90</v>
      </c>
      <c r="E33" s="126" t="s">
        <v>32</v>
      </c>
      <c r="F33" s="127">
        <v>173</v>
      </c>
      <c r="G33" s="127">
        <v>173</v>
      </c>
      <c r="H33" s="128" t="s">
        <v>20</v>
      </c>
      <c r="I33" s="128" t="s">
        <v>224</v>
      </c>
      <c r="J33" s="133"/>
      <c r="K33" s="131"/>
      <c r="L33" s="124"/>
      <c r="M33" s="124"/>
    </row>
    <row r="34" spans="1:22" s="60" customFormat="1" ht="25.5" customHeight="1">
      <c r="A34" s="53">
        <v>16</v>
      </c>
      <c r="B34" s="53" t="s">
        <v>209</v>
      </c>
      <c r="C34" s="54" t="s">
        <v>26</v>
      </c>
      <c r="D34" s="55" t="s">
        <v>74</v>
      </c>
      <c r="E34" s="56" t="s">
        <v>22</v>
      </c>
      <c r="F34" s="57">
        <v>850</v>
      </c>
      <c r="G34" s="57">
        <v>24</v>
      </c>
      <c r="H34" s="58" t="s">
        <v>20</v>
      </c>
      <c r="I34" s="58" t="s">
        <v>224</v>
      </c>
      <c r="J34" s="63"/>
      <c r="K34" s="59"/>
      <c r="L34" s="54"/>
      <c r="M34" s="53"/>
      <c r="N34" s="73" t="s">
        <v>213</v>
      </c>
    </row>
    <row r="35" spans="1:22" s="121" customFormat="1" ht="25.5" customHeight="1">
      <c r="A35" s="123">
        <v>16</v>
      </c>
      <c r="B35" s="123" t="s">
        <v>78</v>
      </c>
      <c r="C35" s="124" t="s">
        <v>26</v>
      </c>
      <c r="D35" s="125" t="s">
        <v>211</v>
      </c>
      <c r="E35" s="126" t="s">
        <v>22</v>
      </c>
      <c r="F35" s="127">
        <v>25</v>
      </c>
      <c r="G35" s="127">
        <v>25</v>
      </c>
      <c r="H35" s="128" t="s">
        <v>20</v>
      </c>
      <c r="I35" s="128" t="s">
        <v>224</v>
      </c>
      <c r="J35" s="133"/>
      <c r="K35" s="129"/>
      <c r="L35" s="124"/>
      <c r="M35" s="123"/>
    </row>
    <row r="36" spans="1:22" s="60" customFormat="1" ht="25.5" customHeight="1">
      <c r="A36" s="53">
        <v>17</v>
      </c>
      <c r="B36" s="53" t="s">
        <v>209</v>
      </c>
      <c r="C36" s="54" t="s">
        <v>26</v>
      </c>
      <c r="D36" s="55" t="s">
        <v>179</v>
      </c>
      <c r="E36" s="56" t="s">
        <v>33</v>
      </c>
      <c r="F36" s="57">
        <v>13</v>
      </c>
      <c r="G36" s="57">
        <v>13</v>
      </c>
      <c r="H36" s="58" t="s">
        <v>20</v>
      </c>
      <c r="I36" s="58" t="s">
        <v>224</v>
      </c>
      <c r="J36" s="58"/>
      <c r="K36" s="59"/>
      <c r="L36" s="53"/>
      <c r="M36" s="72"/>
      <c r="O36" s="68">
        <f>G36+G38+G58+G64+G66+G68+G72+G74+G76+G86+G112+G116+G122+G154+G156+G164+G166+G178+G182+G188</f>
        <v>1773</v>
      </c>
      <c r="V36" s="68">
        <f>G36+G38+G58+G64+G66+G68+G72+G74+G76+G86+G112+G116+G122+G154+G156+G164+G166+G178+G182+G188</f>
        <v>1773</v>
      </c>
    </row>
    <row r="37" spans="1:22" s="121" customFormat="1" ht="25.5" customHeight="1">
      <c r="A37" s="123">
        <v>17</v>
      </c>
      <c r="B37" s="123" t="s">
        <v>78</v>
      </c>
      <c r="C37" s="124" t="s">
        <v>26</v>
      </c>
      <c r="D37" s="125" t="s">
        <v>179</v>
      </c>
      <c r="E37" s="126" t="s">
        <v>33</v>
      </c>
      <c r="F37" s="127">
        <v>13</v>
      </c>
      <c r="G37" s="127">
        <v>13</v>
      </c>
      <c r="H37" s="128" t="s">
        <v>20</v>
      </c>
      <c r="I37" s="128" t="s">
        <v>224</v>
      </c>
      <c r="J37" s="128"/>
      <c r="K37" s="129"/>
      <c r="L37" s="123"/>
      <c r="M37" s="134"/>
      <c r="O37" s="122">
        <f>G37+G39+G59+G65+G67+G69+G73+G75+G77+G87+G114+G117+G123+G155+G157+G165+G167+G179+G183+G189</f>
        <v>1773</v>
      </c>
      <c r="V37" s="68">
        <f>G37+G39+G59+G65+G67+G69+G73+G75+G77+G87+G114+G117+G123+G155+G157+G165+G167+G179+G183+G189</f>
        <v>1773</v>
      </c>
    </row>
    <row r="38" spans="1:22" s="60" customFormat="1" ht="25.5" customHeight="1">
      <c r="A38" s="53">
        <v>18</v>
      </c>
      <c r="B38" s="53" t="s">
        <v>209</v>
      </c>
      <c r="C38" s="54" t="s">
        <v>26</v>
      </c>
      <c r="D38" s="55" t="s">
        <v>91</v>
      </c>
      <c r="E38" s="56" t="s">
        <v>33</v>
      </c>
      <c r="F38" s="57">
        <v>168</v>
      </c>
      <c r="G38" s="57">
        <v>168</v>
      </c>
      <c r="H38" s="58" t="s">
        <v>20</v>
      </c>
      <c r="I38" s="58" t="s">
        <v>224</v>
      </c>
      <c r="J38" s="56"/>
      <c r="K38" s="61"/>
      <c r="L38" s="54"/>
      <c r="M38" s="54"/>
    </row>
    <row r="39" spans="1:22" s="121" customFormat="1" ht="25.5" customHeight="1">
      <c r="A39" s="123">
        <v>18</v>
      </c>
      <c r="B39" s="123" t="s">
        <v>78</v>
      </c>
      <c r="C39" s="124" t="s">
        <v>26</v>
      </c>
      <c r="D39" s="125" t="s">
        <v>91</v>
      </c>
      <c r="E39" s="126" t="s">
        <v>33</v>
      </c>
      <c r="F39" s="127">
        <v>168</v>
      </c>
      <c r="G39" s="127">
        <v>168</v>
      </c>
      <c r="H39" s="128" t="s">
        <v>20</v>
      </c>
      <c r="I39" s="128" t="s">
        <v>224</v>
      </c>
      <c r="J39" s="126"/>
      <c r="K39" s="131"/>
      <c r="L39" s="124"/>
      <c r="M39" s="124"/>
    </row>
    <row r="40" spans="1:22" s="60" customFormat="1" ht="25.5" customHeight="1">
      <c r="A40" s="53">
        <v>19</v>
      </c>
      <c r="B40" s="53" t="s">
        <v>209</v>
      </c>
      <c r="C40" s="54" t="s">
        <v>146</v>
      </c>
      <c r="D40" s="55" t="s">
        <v>183</v>
      </c>
      <c r="E40" s="56" t="s">
        <v>180</v>
      </c>
      <c r="F40" s="57">
        <v>474</v>
      </c>
      <c r="G40" s="57">
        <v>474</v>
      </c>
      <c r="H40" s="63" t="s">
        <v>181</v>
      </c>
      <c r="I40" s="61" t="s">
        <v>182</v>
      </c>
      <c r="J40" s="63"/>
      <c r="K40" s="61"/>
      <c r="L40" s="54"/>
      <c r="M40" s="54"/>
    </row>
    <row r="41" spans="1:22" s="121" customFormat="1" ht="25.5" customHeight="1">
      <c r="A41" s="123">
        <v>19</v>
      </c>
      <c r="B41" s="123" t="s">
        <v>78</v>
      </c>
      <c r="C41" s="124" t="s">
        <v>26</v>
      </c>
      <c r="D41" s="125" t="s">
        <v>183</v>
      </c>
      <c r="E41" s="126" t="s">
        <v>31</v>
      </c>
      <c r="F41" s="127">
        <v>474</v>
      </c>
      <c r="G41" s="127">
        <v>474</v>
      </c>
      <c r="H41" s="133" t="s">
        <v>71</v>
      </c>
      <c r="I41" s="131" t="s">
        <v>72</v>
      </c>
      <c r="J41" s="133"/>
      <c r="K41" s="131"/>
      <c r="L41" s="124"/>
      <c r="M41" s="124"/>
    </row>
    <row r="42" spans="1:22" s="60" customFormat="1" ht="25.5" customHeight="1">
      <c r="A42" s="53">
        <v>20</v>
      </c>
      <c r="B42" s="53" t="s">
        <v>209</v>
      </c>
      <c r="C42" s="54" t="s">
        <v>25</v>
      </c>
      <c r="D42" s="55" t="s">
        <v>87</v>
      </c>
      <c r="E42" s="56" t="s">
        <v>31</v>
      </c>
      <c r="F42" s="57">
        <v>2</v>
      </c>
      <c r="G42" s="57">
        <v>2</v>
      </c>
      <c r="H42" s="63" t="s">
        <v>71</v>
      </c>
      <c r="I42" s="61" t="s">
        <v>72</v>
      </c>
      <c r="J42" s="63"/>
      <c r="K42" s="59"/>
      <c r="L42" s="54"/>
      <c r="M42" s="54"/>
    </row>
    <row r="43" spans="1:22" s="121" customFormat="1" ht="25.5" customHeight="1">
      <c r="A43" s="123">
        <v>20</v>
      </c>
      <c r="B43" s="123" t="s">
        <v>78</v>
      </c>
      <c r="C43" s="124" t="s">
        <v>25</v>
      </c>
      <c r="D43" s="125" t="s">
        <v>87</v>
      </c>
      <c r="E43" s="126" t="s">
        <v>31</v>
      </c>
      <c r="F43" s="127">
        <v>2</v>
      </c>
      <c r="G43" s="127">
        <v>2</v>
      </c>
      <c r="H43" s="133" t="s">
        <v>71</v>
      </c>
      <c r="I43" s="131" t="s">
        <v>72</v>
      </c>
      <c r="J43" s="133"/>
      <c r="K43" s="129"/>
      <c r="L43" s="124"/>
      <c r="M43" s="124"/>
    </row>
    <row r="44" spans="1:22" s="60" customFormat="1" ht="25.5" customHeight="1">
      <c r="A44" s="53">
        <v>21</v>
      </c>
      <c r="B44" s="53" t="s">
        <v>209</v>
      </c>
      <c r="C44" s="54" t="s">
        <v>25</v>
      </c>
      <c r="D44" s="55" t="s">
        <v>89</v>
      </c>
      <c r="E44" s="56" t="s">
        <v>19</v>
      </c>
      <c r="F44" s="57">
        <v>3</v>
      </c>
      <c r="G44" s="57">
        <v>3</v>
      </c>
      <c r="H44" s="63" t="s">
        <v>71</v>
      </c>
      <c r="I44" s="61" t="s">
        <v>72</v>
      </c>
      <c r="J44" s="63"/>
      <c r="K44" s="59"/>
      <c r="L44" s="54"/>
      <c r="M44" s="54"/>
    </row>
    <row r="45" spans="1:22" s="121" customFormat="1" ht="25.5" customHeight="1">
      <c r="A45" s="123">
        <v>21</v>
      </c>
      <c r="B45" s="123" t="s">
        <v>78</v>
      </c>
      <c r="C45" s="124" t="s">
        <v>25</v>
      </c>
      <c r="D45" s="125" t="s">
        <v>89</v>
      </c>
      <c r="E45" s="126" t="s">
        <v>19</v>
      </c>
      <c r="F45" s="127">
        <v>3</v>
      </c>
      <c r="G45" s="127">
        <v>3</v>
      </c>
      <c r="H45" s="133" t="s">
        <v>71</v>
      </c>
      <c r="I45" s="131" t="s">
        <v>72</v>
      </c>
      <c r="J45" s="133"/>
      <c r="K45" s="129"/>
      <c r="L45" s="124"/>
      <c r="M45" s="124"/>
    </row>
    <row r="46" spans="1:22" s="60" customFormat="1" ht="25.5" customHeight="1">
      <c r="A46" s="53">
        <v>22</v>
      </c>
      <c r="B46" s="53" t="s">
        <v>209</v>
      </c>
      <c r="C46" s="54" t="s">
        <v>26</v>
      </c>
      <c r="D46" s="55" t="s">
        <v>92</v>
      </c>
      <c r="E46" s="56" t="s">
        <v>22</v>
      </c>
      <c r="F46" s="57">
        <v>226</v>
      </c>
      <c r="G46" s="57">
        <v>226</v>
      </c>
      <c r="H46" s="58" t="s">
        <v>20</v>
      </c>
      <c r="I46" s="58" t="s">
        <v>224</v>
      </c>
      <c r="J46" s="63"/>
      <c r="K46" s="61"/>
      <c r="L46" s="54"/>
      <c r="M46" s="54"/>
    </row>
    <row r="47" spans="1:22" s="121" customFormat="1" ht="25.5" customHeight="1">
      <c r="A47" s="123">
        <v>22</v>
      </c>
      <c r="B47" s="123" t="s">
        <v>78</v>
      </c>
      <c r="C47" s="124" t="s">
        <v>26</v>
      </c>
      <c r="D47" s="125" t="s">
        <v>92</v>
      </c>
      <c r="E47" s="126" t="s">
        <v>22</v>
      </c>
      <c r="F47" s="127">
        <v>226</v>
      </c>
      <c r="G47" s="127">
        <v>226</v>
      </c>
      <c r="H47" s="128" t="s">
        <v>20</v>
      </c>
      <c r="I47" s="128" t="s">
        <v>224</v>
      </c>
      <c r="J47" s="133"/>
      <c r="K47" s="131"/>
      <c r="L47" s="124"/>
      <c r="M47" s="124"/>
    </row>
    <row r="48" spans="1:22" s="60" customFormat="1" ht="25.5" customHeight="1">
      <c r="A48" s="53">
        <v>23</v>
      </c>
      <c r="B48" s="53" t="s">
        <v>209</v>
      </c>
      <c r="C48" s="54" t="s">
        <v>26</v>
      </c>
      <c r="D48" s="55" t="s">
        <v>93</v>
      </c>
      <c r="E48" s="56" t="s">
        <v>19</v>
      </c>
      <c r="F48" s="57">
        <v>8</v>
      </c>
      <c r="G48" s="57">
        <v>8</v>
      </c>
      <c r="H48" s="58" t="s">
        <v>20</v>
      </c>
      <c r="I48" s="58" t="s">
        <v>224</v>
      </c>
      <c r="J48" s="56"/>
      <c r="K48" s="61"/>
      <c r="L48" s="54"/>
      <c r="M48" s="54"/>
    </row>
    <row r="49" spans="1:13" s="121" customFormat="1" ht="25.5" customHeight="1">
      <c r="A49" s="123">
        <v>23</v>
      </c>
      <c r="B49" s="123" t="s">
        <v>78</v>
      </c>
      <c r="C49" s="124" t="s">
        <v>26</v>
      </c>
      <c r="D49" s="125" t="s">
        <v>93</v>
      </c>
      <c r="E49" s="126" t="s">
        <v>19</v>
      </c>
      <c r="F49" s="127">
        <v>8</v>
      </c>
      <c r="G49" s="127">
        <v>8</v>
      </c>
      <c r="H49" s="128" t="s">
        <v>20</v>
      </c>
      <c r="I49" s="128" t="s">
        <v>224</v>
      </c>
      <c r="J49" s="126"/>
      <c r="K49" s="131"/>
      <c r="L49" s="124"/>
      <c r="M49" s="124"/>
    </row>
    <row r="50" spans="1:13" s="60" customFormat="1" ht="25.5" customHeight="1">
      <c r="A50" s="53">
        <v>24</v>
      </c>
      <c r="B50" s="53" t="s">
        <v>209</v>
      </c>
      <c r="C50" s="54" t="s">
        <v>26</v>
      </c>
      <c r="D50" s="55" t="s">
        <v>94</v>
      </c>
      <c r="E50" s="56" t="s">
        <v>19</v>
      </c>
      <c r="F50" s="57">
        <v>5</v>
      </c>
      <c r="G50" s="57">
        <v>5</v>
      </c>
      <c r="H50" s="58" t="s">
        <v>20</v>
      </c>
      <c r="I50" s="58" t="s">
        <v>224</v>
      </c>
      <c r="J50" s="56"/>
      <c r="K50" s="61"/>
      <c r="L50" s="54"/>
      <c r="M50" s="54"/>
    </row>
    <row r="51" spans="1:13" s="121" customFormat="1" ht="25.5" customHeight="1">
      <c r="A51" s="123">
        <v>24</v>
      </c>
      <c r="B51" s="123" t="s">
        <v>78</v>
      </c>
      <c r="C51" s="124" t="s">
        <v>26</v>
      </c>
      <c r="D51" s="125" t="s">
        <v>94</v>
      </c>
      <c r="E51" s="126" t="s">
        <v>19</v>
      </c>
      <c r="F51" s="127">
        <v>5</v>
      </c>
      <c r="G51" s="127">
        <v>5</v>
      </c>
      <c r="H51" s="128" t="s">
        <v>20</v>
      </c>
      <c r="I51" s="128" t="s">
        <v>224</v>
      </c>
      <c r="J51" s="126"/>
      <c r="K51" s="131"/>
      <c r="L51" s="124"/>
      <c r="M51" s="124"/>
    </row>
    <row r="52" spans="1:13" s="60" customFormat="1" ht="25.5" customHeight="1">
      <c r="A52" s="53">
        <v>25</v>
      </c>
      <c r="B52" s="53" t="s">
        <v>209</v>
      </c>
      <c r="C52" s="54" t="s">
        <v>26</v>
      </c>
      <c r="D52" s="55" t="s">
        <v>34</v>
      </c>
      <c r="E52" s="56" t="s">
        <v>19</v>
      </c>
      <c r="F52" s="57">
        <v>77</v>
      </c>
      <c r="G52" s="57">
        <v>77</v>
      </c>
      <c r="H52" s="58" t="s">
        <v>20</v>
      </c>
      <c r="I52" s="58" t="s">
        <v>224</v>
      </c>
      <c r="J52" s="56"/>
      <c r="K52" s="61"/>
      <c r="L52" s="54"/>
      <c r="M52" s="54"/>
    </row>
    <row r="53" spans="1:13" s="121" customFormat="1" ht="25.5" customHeight="1">
      <c r="A53" s="123">
        <v>25</v>
      </c>
      <c r="B53" s="123" t="s">
        <v>78</v>
      </c>
      <c r="C53" s="124" t="s">
        <v>26</v>
      </c>
      <c r="D53" s="125" t="s">
        <v>34</v>
      </c>
      <c r="E53" s="126" t="s">
        <v>19</v>
      </c>
      <c r="F53" s="127">
        <v>77</v>
      </c>
      <c r="G53" s="127">
        <v>77</v>
      </c>
      <c r="H53" s="128" t="s">
        <v>20</v>
      </c>
      <c r="I53" s="128" t="s">
        <v>224</v>
      </c>
      <c r="J53" s="126"/>
      <c r="K53" s="131"/>
      <c r="L53" s="124"/>
      <c r="M53" s="124"/>
    </row>
    <row r="54" spans="1:13" s="60" customFormat="1" ht="25.5" customHeight="1">
      <c r="A54" s="53">
        <v>26</v>
      </c>
      <c r="B54" s="53" t="s">
        <v>209</v>
      </c>
      <c r="C54" s="54" t="s">
        <v>26</v>
      </c>
      <c r="D54" s="55" t="s">
        <v>95</v>
      </c>
      <c r="E54" s="56" t="s">
        <v>22</v>
      </c>
      <c r="F54" s="57">
        <v>296</v>
      </c>
      <c r="G54" s="57">
        <v>296</v>
      </c>
      <c r="H54" s="58" t="s">
        <v>20</v>
      </c>
      <c r="I54" s="58" t="s">
        <v>224</v>
      </c>
      <c r="J54" s="56"/>
      <c r="K54" s="61"/>
      <c r="L54" s="54"/>
      <c r="M54" s="54"/>
    </row>
    <row r="55" spans="1:13" s="121" customFormat="1" ht="25.5" customHeight="1">
      <c r="A55" s="123">
        <v>26</v>
      </c>
      <c r="B55" s="123" t="s">
        <v>78</v>
      </c>
      <c r="C55" s="124" t="s">
        <v>26</v>
      </c>
      <c r="D55" s="125" t="s">
        <v>95</v>
      </c>
      <c r="E55" s="126" t="s">
        <v>22</v>
      </c>
      <c r="F55" s="127">
        <v>296</v>
      </c>
      <c r="G55" s="127">
        <v>296</v>
      </c>
      <c r="H55" s="128" t="s">
        <v>20</v>
      </c>
      <c r="I55" s="128" t="s">
        <v>224</v>
      </c>
      <c r="J55" s="126"/>
      <c r="K55" s="131"/>
      <c r="L55" s="124"/>
      <c r="M55" s="124"/>
    </row>
    <row r="56" spans="1:13" s="60" customFormat="1" ht="25.5" customHeight="1">
      <c r="A56" s="53">
        <v>27</v>
      </c>
      <c r="B56" s="53" t="s">
        <v>209</v>
      </c>
      <c r="C56" s="54" t="s">
        <v>96</v>
      </c>
      <c r="D56" s="55" t="s">
        <v>97</v>
      </c>
      <c r="E56" s="56" t="s">
        <v>98</v>
      </c>
      <c r="F56" s="57">
        <v>309</v>
      </c>
      <c r="G56" s="57">
        <v>309</v>
      </c>
      <c r="H56" s="56" t="s">
        <v>99</v>
      </c>
      <c r="I56" s="64" t="s">
        <v>100</v>
      </c>
      <c r="J56" s="63"/>
      <c r="K56" s="59"/>
      <c r="L56" s="54"/>
      <c r="M56" s="54"/>
    </row>
    <row r="57" spans="1:13" s="121" customFormat="1" ht="25.5" customHeight="1">
      <c r="A57" s="123">
        <v>27</v>
      </c>
      <c r="B57" s="123" t="s">
        <v>78</v>
      </c>
      <c r="C57" s="124" t="s">
        <v>26</v>
      </c>
      <c r="D57" s="125" t="s">
        <v>97</v>
      </c>
      <c r="E57" s="126" t="s">
        <v>31</v>
      </c>
      <c r="F57" s="127">
        <v>309</v>
      </c>
      <c r="G57" s="127">
        <v>309</v>
      </c>
      <c r="H57" s="126" t="s">
        <v>71</v>
      </c>
      <c r="I57" s="135" t="s">
        <v>100</v>
      </c>
      <c r="J57" s="133"/>
      <c r="K57" s="129"/>
      <c r="L57" s="124"/>
      <c r="M57" s="124"/>
    </row>
    <row r="58" spans="1:13" s="60" customFormat="1" ht="25.5" customHeight="1">
      <c r="A58" s="53">
        <v>28</v>
      </c>
      <c r="B58" s="53" t="s">
        <v>209</v>
      </c>
      <c r="C58" s="54" t="s">
        <v>26</v>
      </c>
      <c r="D58" s="55" t="s">
        <v>35</v>
      </c>
      <c r="E58" s="56" t="s">
        <v>33</v>
      </c>
      <c r="F58" s="57">
        <v>11</v>
      </c>
      <c r="G58" s="57">
        <v>11</v>
      </c>
      <c r="H58" s="58" t="s">
        <v>20</v>
      </c>
      <c r="I58" s="58" t="s">
        <v>224</v>
      </c>
      <c r="J58" s="58"/>
      <c r="K58" s="59"/>
      <c r="L58" s="53"/>
      <c r="M58" s="54"/>
    </row>
    <row r="59" spans="1:13" s="121" customFormat="1" ht="25.5" customHeight="1">
      <c r="A59" s="123">
        <v>28</v>
      </c>
      <c r="B59" s="123" t="s">
        <v>78</v>
      </c>
      <c r="C59" s="124" t="s">
        <v>26</v>
      </c>
      <c r="D59" s="125" t="s">
        <v>35</v>
      </c>
      <c r="E59" s="126" t="s">
        <v>33</v>
      </c>
      <c r="F59" s="127">
        <v>11</v>
      </c>
      <c r="G59" s="127">
        <v>11</v>
      </c>
      <c r="H59" s="128" t="s">
        <v>20</v>
      </c>
      <c r="I59" s="128" t="s">
        <v>224</v>
      </c>
      <c r="J59" s="128"/>
      <c r="K59" s="129"/>
      <c r="L59" s="123"/>
      <c r="M59" s="124"/>
    </row>
    <row r="60" spans="1:13" s="60" customFormat="1" ht="25.5" customHeight="1">
      <c r="A60" s="53">
        <v>29</v>
      </c>
      <c r="B60" s="53" t="s">
        <v>209</v>
      </c>
      <c r="C60" s="54" t="s">
        <v>26</v>
      </c>
      <c r="D60" s="55" t="s">
        <v>101</v>
      </c>
      <c r="E60" s="56" t="s">
        <v>22</v>
      </c>
      <c r="F60" s="57">
        <v>248</v>
      </c>
      <c r="G60" s="57">
        <v>248</v>
      </c>
      <c r="H60" s="58" t="s">
        <v>20</v>
      </c>
      <c r="I60" s="58" t="s">
        <v>224</v>
      </c>
      <c r="J60" s="58"/>
      <c r="K60" s="59"/>
      <c r="L60" s="53"/>
      <c r="M60" s="54"/>
    </row>
    <row r="61" spans="1:13" s="121" customFormat="1" ht="25.5" customHeight="1">
      <c r="A61" s="123">
        <v>29</v>
      </c>
      <c r="B61" s="123" t="s">
        <v>78</v>
      </c>
      <c r="C61" s="124" t="s">
        <v>26</v>
      </c>
      <c r="D61" s="125" t="s">
        <v>101</v>
      </c>
      <c r="E61" s="126" t="s">
        <v>22</v>
      </c>
      <c r="F61" s="127">
        <v>248</v>
      </c>
      <c r="G61" s="127">
        <v>248</v>
      </c>
      <c r="H61" s="128" t="s">
        <v>20</v>
      </c>
      <c r="I61" s="128" t="s">
        <v>224</v>
      </c>
      <c r="J61" s="128"/>
      <c r="K61" s="129"/>
      <c r="L61" s="123"/>
      <c r="M61" s="124"/>
    </row>
    <row r="62" spans="1:13" s="60" customFormat="1" ht="25.5" customHeight="1">
      <c r="A62" s="53">
        <v>30</v>
      </c>
      <c r="B62" s="53" t="s">
        <v>209</v>
      </c>
      <c r="C62" s="54" t="s">
        <v>26</v>
      </c>
      <c r="D62" s="55" t="s">
        <v>102</v>
      </c>
      <c r="E62" s="56" t="s">
        <v>22</v>
      </c>
      <c r="F62" s="57">
        <v>23</v>
      </c>
      <c r="G62" s="57">
        <v>23</v>
      </c>
      <c r="H62" s="58" t="s">
        <v>20</v>
      </c>
      <c r="I62" s="58" t="s">
        <v>224</v>
      </c>
      <c r="J62" s="62"/>
      <c r="K62" s="59"/>
      <c r="L62" s="53"/>
      <c r="M62" s="53"/>
    </row>
    <row r="63" spans="1:13" s="121" customFormat="1" ht="25.5" customHeight="1">
      <c r="A63" s="123">
        <v>30</v>
      </c>
      <c r="B63" s="123" t="s">
        <v>78</v>
      </c>
      <c r="C63" s="124" t="s">
        <v>26</v>
      </c>
      <c r="D63" s="125" t="s">
        <v>102</v>
      </c>
      <c r="E63" s="126" t="s">
        <v>22</v>
      </c>
      <c r="F63" s="127">
        <v>23</v>
      </c>
      <c r="G63" s="127">
        <v>23</v>
      </c>
      <c r="H63" s="128" t="s">
        <v>20</v>
      </c>
      <c r="I63" s="128" t="s">
        <v>224</v>
      </c>
      <c r="J63" s="132"/>
      <c r="K63" s="129"/>
      <c r="L63" s="123"/>
      <c r="M63" s="123"/>
    </row>
    <row r="64" spans="1:13" s="60" customFormat="1" ht="25.5" customHeight="1">
      <c r="A64" s="53">
        <v>31</v>
      </c>
      <c r="B64" s="53" t="s">
        <v>209</v>
      </c>
      <c r="C64" s="54" t="s">
        <v>26</v>
      </c>
      <c r="D64" s="55" t="s">
        <v>36</v>
      </c>
      <c r="E64" s="56" t="s">
        <v>33</v>
      </c>
      <c r="F64" s="57">
        <v>103</v>
      </c>
      <c r="G64" s="57">
        <v>103</v>
      </c>
      <c r="H64" s="58" t="s">
        <v>20</v>
      </c>
      <c r="I64" s="58" t="s">
        <v>224</v>
      </c>
      <c r="J64" s="62"/>
      <c r="K64" s="59"/>
      <c r="L64" s="53"/>
      <c r="M64" s="53"/>
    </row>
    <row r="65" spans="1:13" s="121" customFormat="1" ht="25.5" customHeight="1">
      <c r="A65" s="123">
        <v>31</v>
      </c>
      <c r="B65" s="123" t="s">
        <v>78</v>
      </c>
      <c r="C65" s="124" t="s">
        <v>26</v>
      </c>
      <c r="D65" s="125" t="s">
        <v>36</v>
      </c>
      <c r="E65" s="126" t="s">
        <v>33</v>
      </c>
      <c r="F65" s="127">
        <v>103</v>
      </c>
      <c r="G65" s="127">
        <v>103</v>
      </c>
      <c r="H65" s="128" t="s">
        <v>20</v>
      </c>
      <c r="I65" s="128" t="s">
        <v>224</v>
      </c>
      <c r="J65" s="132"/>
      <c r="K65" s="129"/>
      <c r="L65" s="123"/>
      <c r="M65" s="123"/>
    </row>
    <row r="66" spans="1:13" s="60" customFormat="1" ht="25.5" customHeight="1">
      <c r="A66" s="53">
        <v>32</v>
      </c>
      <c r="B66" s="53" t="s">
        <v>209</v>
      </c>
      <c r="C66" s="54" t="s">
        <v>26</v>
      </c>
      <c r="D66" s="55" t="s">
        <v>103</v>
      </c>
      <c r="E66" s="56" t="s">
        <v>33</v>
      </c>
      <c r="F66" s="57">
        <v>125</v>
      </c>
      <c r="G66" s="57">
        <v>125</v>
      </c>
      <c r="H66" s="58" t="s">
        <v>20</v>
      </c>
      <c r="I66" s="58" t="s">
        <v>224</v>
      </c>
      <c r="J66" s="58"/>
      <c r="K66" s="59"/>
      <c r="L66" s="53"/>
      <c r="M66" s="54"/>
    </row>
    <row r="67" spans="1:13" s="121" customFormat="1" ht="25.5" customHeight="1">
      <c r="A67" s="123">
        <v>32</v>
      </c>
      <c r="B67" s="123" t="s">
        <v>78</v>
      </c>
      <c r="C67" s="124" t="s">
        <v>26</v>
      </c>
      <c r="D67" s="125" t="s">
        <v>103</v>
      </c>
      <c r="E67" s="126" t="s">
        <v>33</v>
      </c>
      <c r="F67" s="127">
        <v>125</v>
      </c>
      <c r="G67" s="127">
        <v>125</v>
      </c>
      <c r="H67" s="128" t="s">
        <v>20</v>
      </c>
      <c r="I67" s="128" t="s">
        <v>224</v>
      </c>
      <c r="J67" s="128"/>
      <c r="K67" s="129"/>
      <c r="L67" s="123"/>
      <c r="M67" s="124"/>
    </row>
    <row r="68" spans="1:13" s="60" customFormat="1" ht="25.5" customHeight="1">
      <c r="A68" s="53">
        <v>33</v>
      </c>
      <c r="B68" s="53" t="s">
        <v>209</v>
      </c>
      <c r="C68" s="54" t="s">
        <v>26</v>
      </c>
      <c r="D68" s="55" t="s">
        <v>75</v>
      </c>
      <c r="E68" s="56" t="s">
        <v>33</v>
      </c>
      <c r="F68" s="57">
        <v>90</v>
      </c>
      <c r="G68" s="57">
        <v>90</v>
      </c>
      <c r="H68" s="58" t="s">
        <v>20</v>
      </c>
      <c r="I68" s="58" t="s">
        <v>224</v>
      </c>
      <c r="J68" s="58"/>
      <c r="K68" s="59"/>
      <c r="L68" s="53"/>
      <c r="M68" s="54"/>
    </row>
    <row r="69" spans="1:13" s="121" customFormat="1" ht="25.5" customHeight="1">
      <c r="A69" s="123">
        <v>33</v>
      </c>
      <c r="B69" s="123" t="s">
        <v>78</v>
      </c>
      <c r="C69" s="124" t="s">
        <v>26</v>
      </c>
      <c r="D69" s="125" t="s">
        <v>75</v>
      </c>
      <c r="E69" s="126" t="s">
        <v>33</v>
      </c>
      <c r="F69" s="127">
        <v>90</v>
      </c>
      <c r="G69" s="127">
        <v>90</v>
      </c>
      <c r="H69" s="128" t="s">
        <v>20</v>
      </c>
      <c r="I69" s="128" t="s">
        <v>224</v>
      </c>
      <c r="J69" s="128"/>
      <c r="K69" s="129"/>
      <c r="L69" s="123"/>
      <c r="M69" s="124"/>
    </row>
    <row r="70" spans="1:13" s="60" customFormat="1" ht="25.5" customHeight="1">
      <c r="A70" s="53">
        <v>34</v>
      </c>
      <c r="B70" s="53" t="s">
        <v>209</v>
      </c>
      <c r="C70" s="54" t="s">
        <v>26</v>
      </c>
      <c r="D70" s="55" t="s">
        <v>104</v>
      </c>
      <c r="E70" s="56" t="s">
        <v>22</v>
      </c>
      <c r="F70" s="57">
        <v>38</v>
      </c>
      <c r="G70" s="57">
        <v>38</v>
      </c>
      <c r="H70" s="58" t="s">
        <v>20</v>
      </c>
      <c r="I70" s="58" t="s">
        <v>224</v>
      </c>
      <c r="J70" s="58"/>
      <c r="K70" s="59"/>
      <c r="L70" s="53"/>
      <c r="M70" s="54"/>
    </row>
    <row r="71" spans="1:13" s="121" customFormat="1" ht="25.5" customHeight="1">
      <c r="A71" s="123">
        <v>34</v>
      </c>
      <c r="B71" s="123" t="s">
        <v>78</v>
      </c>
      <c r="C71" s="124" t="s">
        <v>26</v>
      </c>
      <c r="D71" s="125" t="s">
        <v>104</v>
      </c>
      <c r="E71" s="126" t="s">
        <v>22</v>
      </c>
      <c r="F71" s="127">
        <v>38</v>
      </c>
      <c r="G71" s="127">
        <v>38</v>
      </c>
      <c r="H71" s="128" t="s">
        <v>20</v>
      </c>
      <c r="I71" s="128" t="s">
        <v>224</v>
      </c>
      <c r="J71" s="128"/>
      <c r="K71" s="129"/>
      <c r="L71" s="123"/>
      <c r="M71" s="124"/>
    </row>
    <row r="72" spans="1:13" s="60" customFormat="1" ht="25.5" customHeight="1">
      <c r="A72" s="53">
        <v>35</v>
      </c>
      <c r="B72" s="53" t="s">
        <v>209</v>
      </c>
      <c r="C72" s="54" t="s">
        <v>26</v>
      </c>
      <c r="D72" s="55" t="s">
        <v>105</v>
      </c>
      <c r="E72" s="56" t="s">
        <v>33</v>
      </c>
      <c r="F72" s="57">
        <v>139</v>
      </c>
      <c r="G72" s="57">
        <v>139</v>
      </c>
      <c r="H72" s="58" t="s">
        <v>20</v>
      </c>
      <c r="I72" s="58" t="s">
        <v>224</v>
      </c>
      <c r="J72" s="58"/>
      <c r="K72" s="59"/>
      <c r="L72" s="53"/>
      <c r="M72" s="54"/>
    </row>
    <row r="73" spans="1:13" s="121" customFormat="1" ht="25.5" customHeight="1">
      <c r="A73" s="123">
        <v>35</v>
      </c>
      <c r="B73" s="123" t="s">
        <v>78</v>
      </c>
      <c r="C73" s="124" t="s">
        <v>26</v>
      </c>
      <c r="D73" s="125" t="s">
        <v>105</v>
      </c>
      <c r="E73" s="126" t="s">
        <v>33</v>
      </c>
      <c r="F73" s="127">
        <v>139</v>
      </c>
      <c r="G73" s="127">
        <v>139</v>
      </c>
      <c r="H73" s="128" t="s">
        <v>20</v>
      </c>
      <c r="I73" s="128" t="s">
        <v>224</v>
      </c>
      <c r="J73" s="128"/>
      <c r="K73" s="129"/>
      <c r="L73" s="123"/>
      <c r="M73" s="124"/>
    </row>
    <row r="74" spans="1:13" s="60" customFormat="1" ht="25.5" customHeight="1">
      <c r="A74" s="53">
        <v>36</v>
      </c>
      <c r="B74" s="53" t="s">
        <v>209</v>
      </c>
      <c r="C74" s="54" t="s">
        <v>26</v>
      </c>
      <c r="D74" s="55" t="s">
        <v>37</v>
      </c>
      <c r="E74" s="56" t="s">
        <v>33</v>
      </c>
      <c r="F74" s="57">
        <v>12</v>
      </c>
      <c r="G74" s="57">
        <v>12</v>
      </c>
      <c r="H74" s="58" t="s">
        <v>20</v>
      </c>
      <c r="I74" s="58" t="s">
        <v>224</v>
      </c>
      <c r="J74" s="58"/>
      <c r="K74" s="59"/>
      <c r="L74" s="53"/>
      <c r="M74" s="54"/>
    </row>
    <row r="75" spans="1:13" s="121" customFormat="1" ht="25.5" customHeight="1">
      <c r="A75" s="123">
        <v>36</v>
      </c>
      <c r="B75" s="123" t="s">
        <v>78</v>
      </c>
      <c r="C75" s="124" t="s">
        <v>26</v>
      </c>
      <c r="D75" s="125" t="s">
        <v>37</v>
      </c>
      <c r="E75" s="126" t="s">
        <v>33</v>
      </c>
      <c r="F75" s="127">
        <v>12</v>
      </c>
      <c r="G75" s="127">
        <v>12</v>
      </c>
      <c r="H75" s="128" t="s">
        <v>20</v>
      </c>
      <c r="I75" s="128" t="s">
        <v>224</v>
      </c>
      <c r="J75" s="128"/>
      <c r="K75" s="129"/>
      <c r="L75" s="123"/>
      <c r="M75" s="124"/>
    </row>
    <row r="76" spans="1:13" s="60" customFormat="1" ht="25.5" customHeight="1">
      <c r="A76" s="53">
        <v>37</v>
      </c>
      <c r="B76" s="53" t="s">
        <v>209</v>
      </c>
      <c r="C76" s="54" t="s">
        <v>26</v>
      </c>
      <c r="D76" s="55" t="s">
        <v>106</v>
      </c>
      <c r="E76" s="56" t="s">
        <v>33</v>
      </c>
      <c r="F76" s="57">
        <v>325</v>
      </c>
      <c r="G76" s="57">
        <v>325</v>
      </c>
      <c r="H76" s="58" t="s">
        <v>20</v>
      </c>
      <c r="I76" s="58" t="s">
        <v>224</v>
      </c>
      <c r="J76" s="58"/>
      <c r="K76" s="59"/>
      <c r="L76" s="53"/>
      <c r="M76" s="54"/>
    </row>
    <row r="77" spans="1:13" s="121" customFormat="1" ht="25.5" customHeight="1">
      <c r="A77" s="123">
        <v>37</v>
      </c>
      <c r="B77" s="123" t="s">
        <v>78</v>
      </c>
      <c r="C77" s="124" t="s">
        <v>26</v>
      </c>
      <c r="D77" s="125" t="s">
        <v>106</v>
      </c>
      <c r="E77" s="126" t="s">
        <v>33</v>
      </c>
      <c r="F77" s="127">
        <v>325</v>
      </c>
      <c r="G77" s="127">
        <v>325</v>
      </c>
      <c r="H77" s="128" t="s">
        <v>20</v>
      </c>
      <c r="I77" s="128" t="s">
        <v>224</v>
      </c>
      <c r="J77" s="128"/>
      <c r="K77" s="129"/>
      <c r="L77" s="123"/>
      <c r="M77" s="124"/>
    </row>
    <row r="78" spans="1:13" s="60" customFormat="1" ht="25.5" customHeight="1">
      <c r="A78" s="53">
        <v>38</v>
      </c>
      <c r="B78" s="53" t="s">
        <v>209</v>
      </c>
      <c r="C78" s="54" t="s">
        <v>26</v>
      </c>
      <c r="D78" s="55" t="s">
        <v>38</v>
      </c>
      <c r="E78" s="56" t="s">
        <v>19</v>
      </c>
      <c r="F78" s="57">
        <v>102</v>
      </c>
      <c r="G78" s="57">
        <v>102</v>
      </c>
      <c r="H78" s="58" t="s">
        <v>20</v>
      </c>
      <c r="I78" s="58" t="s">
        <v>224</v>
      </c>
      <c r="J78" s="56"/>
      <c r="K78" s="61"/>
      <c r="L78" s="54"/>
      <c r="M78" s="54"/>
    </row>
    <row r="79" spans="1:13" s="121" customFormat="1" ht="25.5" customHeight="1">
      <c r="A79" s="123">
        <v>38</v>
      </c>
      <c r="B79" s="123" t="s">
        <v>78</v>
      </c>
      <c r="C79" s="124" t="s">
        <v>26</v>
      </c>
      <c r="D79" s="125" t="s">
        <v>38</v>
      </c>
      <c r="E79" s="126" t="s">
        <v>19</v>
      </c>
      <c r="F79" s="127">
        <v>102</v>
      </c>
      <c r="G79" s="127">
        <v>102</v>
      </c>
      <c r="H79" s="128" t="s">
        <v>20</v>
      </c>
      <c r="I79" s="128" t="s">
        <v>224</v>
      </c>
      <c r="J79" s="126"/>
      <c r="K79" s="131"/>
      <c r="L79" s="124"/>
      <c r="M79" s="124"/>
    </row>
    <row r="80" spans="1:13" s="60" customFormat="1" ht="25.5" customHeight="1">
      <c r="A80" s="53">
        <v>39</v>
      </c>
      <c r="B80" s="53" t="s">
        <v>209</v>
      </c>
      <c r="C80" s="54" t="s">
        <v>26</v>
      </c>
      <c r="D80" s="55" t="s">
        <v>184</v>
      </c>
      <c r="E80" s="56" t="s">
        <v>19</v>
      </c>
      <c r="F80" s="57">
        <v>3547</v>
      </c>
      <c r="G80" s="57">
        <v>3547</v>
      </c>
      <c r="H80" s="56" t="s">
        <v>71</v>
      </c>
      <c r="I80" s="58" t="s">
        <v>72</v>
      </c>
      <c r="J80" s="62"/>
      <c r="K80" s="59"/>
      <c r="L80" s="53"/>
      <c r="M80" s="54"/>
    </row>
    <row r="81" spans="1:13" s="121" customFormat="1" ht="25.5" customHeight="1">
      <c r="A81" s="123">
        <v>39</v>
      </c>
      <c r="B81" s="123" t="s">
        <v>78</v>
      </c>
      <c r="C81" s="124" t="s">
        <v>26</v>
      </c>
      <c r="D81" s="125" t="s">
        <v>184</v>
      </c>
      <c r="E81" s="126" t="s">
        <v>19</v>
      </c>
      <c r="F81" s="127">
        <v>3547</v>
      </c>
      <c r="G81" s="127">
        <v>3547</v>
      </c>
      <c r="H81" s="126" t="s">
        <v>71</v>
      </c>
      <c r="I81" s="128" t="s">
        <v>72</v>
      </c>
      <c r="J81" s="132"/>
      <c r="K81" s="129"/>
      <c r="L81" s="123"/>
      <c r="M81" s="124"/>
    </row>
    <row r="82" spans="1:13" s="60" customFormat="1" ht="25.5" customHeight="1">
      <c r="A82" s="53">
        <v>40</v>
      </c>
      <c r="B82" s="53" t="s">
        <v>209</v>
      </c>
      <c r="C82" s="54" t="s">
        <v>26</v>
      </c>
      <c r="D82" s="55" t="s">
        <v>107</v>
      </c>
      <c r="E82" s="56" t="s">
        <v>22</v>
      </c>
      <c r="F82" s="57">
        <v>193</v>
      </c>
      <c r="G82" s="57">
        <v>193</v>
      </c>
      <c r="H82" s="58" t="s">
        <v>20</v>
      </c>
      <c r="I82" s="58" t="s">
        <v>224</v>
      </c>
      <c r="J82" s="62"/>
      <c r="K82" s="59"/>
      <c r="L82" s="53"/>
      <c r="M82" s="54"/>
    </row>
    <row r="83" spans="1:13" s="121" customFormat="1" ht="25.5" customHeight="1">
      <c r="A83" s="123">
        <v>40</v>
      </c>
      <c r="B83" s="123" t="s">
        <v>78</v>
      </c>
      <c r="C83" s="124" t="s">
        <v>26</v>
      </c>
      <c r="D83" s="125" t="s">
        <v>107</v>
      </c>
      <c r="E83" s="126" t="s">
        <v>22</v>
      </c>
      <c r="F83" s="127">
        <v>193</v>
      </c>
      <c r="G83" s="127">
        <v>193</v>
      </c>
      <c r="H83" s="128" t="s">
        <v>20</v>
      </c>
      <c r="I83" s="128" t="s">
        <v>224</v>
      </c>
      <c r="J83" s="132"/>
      <c r="K83" s="129"/>
      <c r="L83" s="123"/>
      <c r="M83" s="124"/>
    </row>
    <row r="84" spans="1:13" s="60" customFormat="1" ht="25.5" customHeight="1">
      <c r="A84" s="53">
        <v>41</v>
      </c>
      <c r="B84" s="53" t="s">
        <v>209</v>
      </c>
      <c r="C84" s="54" t="s">
        <v>26</v>
      </c>
      <c r="D84" s="55" t="s">
        <v>108</v>
      </c>
      <c r="E84" s="56" t="s">
        <v>22</v>
      </c>
      <c r="F84" s="57">
        <v>21</v>
      </c>
      <c r="G84" s="57">
        <v>21</v>
      </c>
      <c r="H84" s="58" t="s">
        <v>20</v>
      </c>
      <c r="I84" s="58" t="s">
        <v>224</v>
      </c>
      <c r="J84" s="56"/>
      <c r="K84" s="61"/>
      <c r="L84" s="54"/>
      <c r="M84" s="53"/>
    </row>
    <row r="85" spans="1:13" s="121" customFormat="1" ht="25.5" customHeight="1">
      <c r="A85" s="123">
        <v>41</v>
      </c>
      <c r="B85" s="123" t="s">
        <v>78</v>
      </c>
      <c r="C85" s="124" t="s">
        <v>26</v>
      </c>
      <c r="D85" s="125" t="s">
        <v>108</v>
      </c>
      <c r="E85" s="126" t="s">
        <v>22</v>
      </c>
      <c r="F85" s="127">
        <v>21</v>
      </c>
      <c r="G85" s="127">
        <v>21</v>
      </c>
      <c r="H85" s="128" t="s">
        <v>20</v>
      </c>
      <c r="I85" s="128" t="s">
        <v>224</v>
      </c>
      <c r="J85" s="126"/>
      <c r="K85" s="131"/>
      <c r="L85" s="124"/>
      <c r="M85" s="123"/>
    </row>
    <row r="86" spans="1:13" s="60" customFormat="1" ht="25.5" customHeight="1">
      <c r="A86" s="53">
        <v>42</v>
      </c>
      <c r="B86" s="53" t="s">
        <v>209</v>
      </c>
      <c r="C86" s="54" t="s">
        <v>26</v>
      </c>
      <c r="D86" s="55" t="s">
        <v>39</v>
      </c>
      <c r="E86" s="56" t="s">
        <v>33</v>
      </c>
      <c r="F86" s="57">
        <v>13</v>
      </c>
      <c r="G86" s="57">
        <v>13</v>
      </c>
      <c r="H86" s="58" t="s">
        <v>20</v>
      </c>
      <c r="I86" s="58" t="s">
        <v>224</v>
      </c>
      <c r="J86" s="62"/>
      <c r="K86" s="59"/>
      <c r="L86" s="53"/>
      <c r="M86" s="54"/>
    </row>
    <row r="87" spans="1:13" s="121" customFormat="1" ht="25.5" customHeight="1">
      <c r="A87" s="123">
        <v>42</v>
      </c>
      <c r="B87" s="123" t="s">
        <v>78</v>
      </c>
      <c r="C87" s="124" t="s">
        <v>26</v>
      </c>
      <c r="D87" s="125" t="s">
        <v>39</v>
      </c>
      <c r="E87" s="126" t="s">
        <v>33</v>
      </c>
      <c r="F87" s="127">
        <v>13</v>
      </c>
      <c r="G87" s="127">
        <v>13</v>
      </c>
      <c r="H87" s="128" t="s">
        <v>20</v>
      </c>
      <c r="I87" s="128" t="s">
        <v>224</v>
      </c>
      <c r="J87" s="132"/>
      <c r="K87" s="129"/>
      <c r="L87" s="123"/>
      <c r="M87" s="124"/>
    </row>
    <row r="88" spans="1:13" s="60" customFormat="1" ht="25.5" customHeight="1">
      <c r="A88" s="53">
        <v>43</v>
      </c>
      <c r="B88" s="53" t="s">
        <v>209</v>
      </c>
      <c r="C88" s="54" t="s">
        <v>26</v>
      </c>
      <c r="D88" s="55" t="s">
        <v>40</v>
      </c>
      <c r="E88" s="56" t="s">
        <v>19</v>
      </c>
      <c r="F88" s="57">
        <v>21</v>
      </c>
      <c r="G88" s="57">
        <v>21</v>
      </c>
      <c r="H88" s="58" t="s">
        <v>20</v>
      </c>
      <c r="I88" s="58" t="s">
        <v>224</v>
      </c>
      <c r="J88" s="56"/>
      <c r="K88" s="61"/>
      <c r="L88" s="54"/>
      <c r="M88" s="54"/>
    </row>
    <row r="89" spans="1:13" s="121" customFormat="1" ht="25.5" customHeight="1">
      <c r="A89" s="123">
        <v>43</v>
      </c>
      <c r="B89" s="123" t="s">
        <v>78</v>
      </c>
      <c r="C89" s="124" t="s">
        <v>26</v>
      </c>
      <c r="D89" s="125" t="s">
        <v>40</v>
      </c>
      <c r="E89" s="126" t="s">
        <v>19</v>
      </c>
      <c r="F89" s="127">
        <v>21</v>
      </c>
      <c r="G89" s="127">
        <v>21</v>
      </c>
      <c r="H89" s="128" t="s">
        <v>20</v>
      </c>
      <c r="I89" s="128" t="s">
        <v>224</v>
      </c>
      <c r="J89" s="126"/>
      <c r="K89" s="131"/>
      <c r="L89" s="124"/>
      <c r="M89" s="124"/>
    </row>
    <row r="90" spans="1:13" s="60" customFormat="1" ht="25.5" customHeight="1">
      <c r="A90" s="53">
        <v>44</v>
      </c>
      <c r="B90" s="53" t="s">
        <v>209</v>
      </c>
      <c r="C90" s="54" t="s">
        <v>26</v>
      </c>
      <c r="D90" s="55" t="s">
        <v>109</v>
      </c>
      <c r="E90" s="56" t="s">
        <v>22</v>
      </c>
      <c r="F90" s="57">
        <v>188</v>
      </c>
      <c r="G90" s="57">
        <v>188</v>
      </c>
      <c r="H90" s="58" t="s">
        <v>20</v>
      </c>
      <c r="I90" s="58" t="s">
        <v>224</v>
      </c>
      <c r="J90" s="58"/>
      <c r="K90" s="59"/>
      <c r="L90" s="53"/>
      <c r="M90" s="53"/>
    </row>
    <row r="91" spans="1:13" s="121" customFormat="1" ht="25.5" customHeight="1">
      <c r="A91" s="123">
        <v>44</v>
      </c>
      <c r="B91" s="123" t="s">
        <v>78</v>
      </c>
      <c r="C91" s="124" t="s">
        <v>26</v>
      </c>
      <c r="D91" s="125" t="s">
        <v>109</v>
      </c>
      <c r="E91" s="126" t="s">
        <v>22</v>
      </c>
      <c r="F91" s="127">
        <v>188</v>
      </c>
      <c r="G91" s="127">
        <v>188</v>
      </c>
      <c r="H91" s="128" t="s">
        <v>20</v>
      </c>
      <c r="I91" s="128" t="s">
        <v>224</v>
      </c>
      <c r="J91" s="128"/>
      <c r="K91" s="129"/>
      <c r="L91" s="123"/>
      <c r="M91" s="123"/>
    </row>
    <row r="92" spans="1:13" s="60" customFormat="1" ht="25.5" customHeight="1">
      <c r="A92" s="53">
        <v>45</v>
      </c>
      <c r="B92" s="53" t="s">
        <v>209</v>
      </c>
      <c r="C92" s="54" t="s">
        <v>26</v>
      </c>
      <c r="D92" s="55" t="s">
        <v>41</v>
      </c>
      <c r="E92" s="56" t="s">
        <v>19</v>
      </c>
      <c r="F92" s="57">
        <v>1</v>
      </c>
      <c r="G92" s="57">
        <v>1</v>
      </c>
      <c r="H92" s="58" t="s">
        <v>20</v>
      </c>
      <c r="I92" s="58" t="s">
        <v>224</v>
      </c>
      <c r="J92" s="56"/>
      <c r="K92" s="59"/>
      <c r="L92" s="53"/>
      <c r="M92" s="54"/>
    </row>
    <row r="93" spans="1:13" s="121" customFormat="1" ht="25.5" customHeight="1">
      <c r="A93" s="123">
        <v>45</v>
      </c>
      <c r="B93" s="123" t="s">
        <v>78</v>
      </c>
      <c r="C93" s="124" t="s">
        <v>26</v>
      </c>
      <c r="D93" s="125" t="s">
        <v>41</v>
      </c>
      <c r="E93" s="126" t="s">
        <v>19</v>
      </c>
      <c r="F93" s="127">
        <v>1</v>
      </c>
      <c r="G93" s="127">
        <v>1</v>
      </c>
      <c r="H93" s="128" t="s">
        <v>20</v>
      </c>
      <c r="I93" s="128" t="s">
        <v>224</v>
      </c>
      <c r="J93" s="126"/>
      <c r="K93" s="129"/>
      <c r="L93" s="123"/>
      <c r="M93" s="124"/>
    </row>
    <row r="94" spans="1:13" s="60" customFormat="1" ht="25.5" customHeight="1">
      <c r="A94" s="53">
        <v>46</v>
      </c>
      <c r="B94" s="53" t="s">
        <v>209</v>
      </c>
      <c r="C94" s="54" t="s">
        <v>26</v>
      </c>
      <c r="D94" s="55" t="s">
        <v>110</v>
      </c>
      <c r="E94" s="56" t="s">
        <v>19</v>
      </c>
      <c r="F94" s="57">
        <v>72</v>
      </c>
      <c r="G94" s="57">
        <v>72</v>
      </c>
      <c r="H94" s="58" t="s">
        <v>20</v>
      </c>
      <c r="I94" s="58" t="s">
        <v>224</v>
      </c>
      <c r="J94" s="56"/>
      <c r="K94" s="61"/>
      <c r="L94" s="54"/>
      <c r="M94" s="54"/>
    </row>
    <row r="95" spans="1:13" s="121" customFormat="1" ht="25.5" customHeight="1">
      <c r="A95" s="123">
        <v>46</v>
      </c>
      <c r="B95" s="123" t="s">
        <v>78</v>
      </c>
      <c r="C95" s="124" t="s">
        <v>26</v>
      </c>
      <c r="D95" s="125" t="s">
        <v>110</v>
      </c>
      <c r="E95" s="126" t="s">
        <v>19</v>
      </c>
      <c r="F95" s="127">
        <v>72</v>
      </c>
      <c r="G95" s="127">
        <v>72</v>
      </c>
      <c r="H95" s="128" t="s">
        <v>20</v>
      </c>
      <c r="I95" s="128" t="s">
        <v>224</v>
      </c>
      <c r="J95" s="126"/>
      <c r="K95" s="131"/>
      <c r="L95" s="124"/>
      <c r="M95" s="124"/>
    </row>
    <row r="96" spans="1:13" s="60" customFormat="1" ht="25.5" customHeight="1">
      <c r="A96" s="53">
        <v>47</v>
      </c>
      <c r="B96" s="53" t="s">
        <v>209</v>
      </c>
      <c r="C96" s="54" t="s">
        <v>26</v>
      </c>
      <c r="D96" s="55" t="s">
        <v>111</v>
      </c>
      <c r="E96" s="56" t="s">
        <v>22</v>
      </c>
      <c r="F96" s="57">
        <v>106</v>
      </c>
      <c r="G96" s="57">
        <v>106</v>
      </c>
      <c r="H96" s="58" t="s">
        <v>20</v>
      </c>
      <c r="I96" s="58" t="s">
        <v>224</v>
      </c>
      <c r="J96" s="58"/>
      <c r="K96" s="59"/>
      <c r="L96" s="54"/>
      <c r="M96" s="54"/>
    </row>
    <row r="97" spans="1:14" s="121" customFormat="1" ht="25.5" customHeight="1">
      <c r="A97" s="123">
        <v>47</v>
      </c>
      <c r="B97" s="123" t="s">
        <v>78</v>
      </c>
      <c r="C97" s="124" t="s">
        <v>26</v>
      </c>
      <c r="D97" s="125" t="s">
        <v>111</v>
      </c>
      <c r="E97" s="126" t="s">
        <v>22</v>
      </c>
      <c r="F97" s="127">
        <v>106</v>
      </c>
      <c r="G97" s="127">
        <v>106</v>
      </c>
      <c r="H97" s="128" t="s">
        <v>20</v>
      </c>
      <c r="I97" s="128" t="s">
        <v>224</v>
      </c>
      <c r="J97" s="128"/>
      <c r="K97" s="129"/>
      <c r="L97" s="124"/>
      <c r="M97" s="124"/>
    </row>
    <row r="98" spans="1:14" s="60" customFormat="1" ht="25.5" customHeight="1">
      <c r="A98" s="53">
        <v>48</v>
      </c>
      <c r="B98" s="53" t="s">
        <v>209</v>
      </c>
      <c r="C98" s="54" t="s">
        <v>96</v>
      </c>
      <c r="D98" s="55" t="s">
        <v>113</v>
      </c>
      <c r="E98" s="56" t="s">
        <v>112</v>
      </c>
      <c r="F98" s="57">
        <v>98</v>
      </c>
      <c r="G98" s="57">
        <v>98</v>
      </c>
      <c r="H98" s="58" t="s">
        <v>20</v>
      </c>
      <c r="I98" s="58" t="s">
        <v>224</v>
      </c>
      <c r="J98" s="56"/>
      <c r="K98" s="61"/>
      <c r="L98" s="54"/>
      <c r="M98" s="53"/>
    </row>
    <row r="99" spans="1:14" s="121" customFormat="1" ht="25.5" customHeight="1">
      <c r="A99" s="123">
        <v>48</v>
      </c>
      <c r="B99" s="123" t="s">
        <v>78</v>
      </c>
      <c r="C99" s="124" t="s">
        <v>26</v>
      </c>
      <c r="D99" s="125" t="s">
        <v>113</v>
      </c>
      <c r="E99" s="126" t="s">
        <v>22</v>
      </c>
      <c r="F99" s="127">
        <v>98</v>
      </c>
      <c r="G99" s="127">
        <v>98</v>
      </c>
      <c r="H99" s="128" t="s">
        <v>20</v>
      </c>
      <c r="I99" s="128" t="s">
        <v>224</v>
      </c>
      <c r="J99" s="126"/>
      <c r="K99" s="131"/>
      <c r="L99" s="124"/>
      <c r="M99" s="123"/>
    </row>
    <row r="100" spans="1:14" s="60" customFormat="1" ht="25.5" customHeight="1">
      <c r="A100" s="53">
        <v>49</v>
      </c>
      <c r="B100" s="53" t="s">
        <v>209</v>
      </c>
      <c r="C100" s="54" t="s">
        <v>26</v>
      </c>
      <c r="D100" s="55" t="s">
        <v>114</v>
      </c>
      <c r="E100" s="56" t="s">
        <v>22</v>
      </c>
      <c r="F100" s="57">
        <v>99</v>
      </c>
      <c r="G100" s="57">
        <v>99</v>
      </c>
      <c r="H100" s="58" t="s">
        <v>20</v>
      </c>
      <c r="I100" s="58" t="s">
        <v>224</v>
      </c>
      <c r="J100" s="58"/>
      <c r="K100" s="59"/>
      <c r="L100" s="53"/>
      <c r="M100" s="53"/>
    </row>
    <row r="101" spans="1:14" s="121" customFormat="1" ht="25.5" customHeight="1">
      <c r="A101" s="123">
        <v>49</v>
      </c>
      <c r="B101" s="123" t="s">
        <v>78</v>
      </c>
      <c r="C101" s="124" t="s">
        <v>26</v>
      </c>
      <c r="D101" s="125" t="s">
        <v>114</v>
      </c>
      <c r="E101" s="126" t="s">
        <v>22</v>
      </c>
      <c r="F101" s="127">
        <v>99</v>
      </c>
      <c r="G101" s="127">
        <v>99</v>
      </c>
      <c r="H101" s="128" t="s">
        <v>20</v>
      </c>
      <c r="I101" s="128" t="s">
        <v>224</v>
      </c>
      <c r="J101" s="128"/>
      <c r="K101" s="129"/>
      <c r="L101" s="123"/>
      <c r="M101" s="123"/>
    </row>
    <row r="102" spans="1:14" s="60" customFormat="1" ht="25.5" customHeight="1">
      <c r="A102" s="53">
        <v>50</v>
      </c>
      <c r="B102" s="53" t="s">
        <v>209</v>
      </c>
      <c r="C102" s="54" t="s">
        <v>26</v>
      </c>
      <c r="D102" s="55" t="s">
        <v>42</v>
      </c>
      <c r="E102" s="56" t="s">
        <v>19</v>
      </c>
      <c r="F102" s="57">
        <v>14</v>
      </c>
      <c r="G102" s="57">
        <v>14</v>
      </c>
      <c r="H102" s="58" t="s">
        <v>20</v>
      </c>
      <c r="I102" s="58" t="s">
        <v>224</v>
      </c>
      <c r="J102" s="56"/>
      <c r="K102" s="61"/>
      <c r="L102" s="54"/>
      <c r="M102" s="54"/>
    </row>
    <row r="103" spans="1:14" s="121" customFormat="1" ht="25.5" customHeight="1">
      <c r="A103" s="123">
        <v>50</v>
      </c>
      <c r="B103" s="123" t="s">
        <v>78</v>
      </c>
      <c r="C103" s="124" t="s">
        <v>26</v>
      </c>
      <c r="D103" s="125" t="s">
        <v>42</v>
      </c>
      <c r="E103" s="126" t="s">
        <v>19</v>
      </c>
      <c r="F103" s="127">
        <v>14</v>
      </c>
      <c r="G103" s="127">
        <v>14</v>
      </c>
      <c r="H103" s="128" t="s">
        <v>20</v>
      </c>
      <c r="I103" s="128" t="s">
        <v>224</v>
      </c>
      <c r="J103" s="126"/>
      <c r="K103" s="131"/>
      <c r="L103" s="124"/>
      <c r="M103" s="124"/>
    </row>
    <row r="104" spans="1:14" s="60" customFormat="1" ht="25.5" customHeight="1">
      <c r="A104" s="53">
        <v>51</v>
      </c>
      <c r="B104" s="53" t="s">
        <v>209</v>
      </c>
      <c r="C104" s="54" t="s">
        <v>26</v>
      </c>
      <c r="D104" s="55" t="s">
        <v>43</v>
      </c>
      <c r="E104" s="56" t="s">
        <v>19</v>
      </c>
      <c r="F104" s="57">
        <v>40</v>
      </c>
      <c r="G104" s="57">
        <v>40</v>
      </c>
      <c r="H104" s="58" t="s">
        <v>20</v>
      </c>
      <c r="I104" s="58" t="s">
        <v>224</v>
      </c>
      <c r="J104" s="56"/>
      <c r="K104" s="61"/>
      <c r="L104" s="54"/>
      <c r="M104" s="54"/>
    </row>
    <row r="105" spans="1:14" s="121" customFormat="1" ht="25.5" customHeight="1">
      <c r="A105" s="123">
        <v>51</v>
      </c>
      <c r="B105" s="123" t="s">
        <v>78</v>
      </c>
      <c r="C105" s="124" t="s">
        <v>26</v>
      </c>
      <c r="D105" s="125" t="s">
        <v>43</v>
      </c>
      <c r="E105" s="126" t="s">
        <v>19</v>
      </c>
      <c r="F105" s="127">
        <v>40</v>
      </c>
      <c r="G105" s="127">
        <v>40</v>
      </c>
      <c r="H105" s="128" t="s">
        <v>20</v>
      </c>
      <c r="I105" s="128" t="s">
        <v>224</v>
      </c>
      <c r="J105" s="126"/>
      <c r="K105" s="131"/>
      <c r="L105" s="124"/>
      <c r="M105" s="124"/>
    </row>
    <row r="106" spans="1:14" s="60" customFormat="1" ht="25.5" customHeight="1">
      <c r="A106" s="53">
        <v>52</v>
      </c>
      <c r="B106" s="53" t="s">
        <v>209</v>
      </c>
      <c r="C106" s="54" t="s">
        <v>26</v>
      </c>
      <c r="D106" s="55" t="s">
        <v>115</v>
      </c>
      <c r="E106" s="56" t="s">
        <v>22</v>
      </c>
      <c r="F106" s="57">
        <v>102</v>
      </c>
      <c r="G106" s="57">
        <v>102</v>
      </c>
      <c r="H106" s="58" t="s">
        <v>20</v>
      </c>
      <c r="I106" s="58" t="s">
        <v>224</v>
      </c>
      <c r="J106" s="58"/>
      <c r="K106" s="59"/>
      <c r="L106" s="53"/>
      <c r="M106" s="53"/>
    </row>
    <row r="107" spans="1:14" s="121" customFormat="1" ht="25.5" customHeight="1">
      <c r="A107" s="123">
        <v>52</v>
      </c>
      <c r="B107" s="123" t="s">
        <v>78</v>
      </c>
      <c r="C107" s="124" t="s">
        <v>26</v>
      </c>
      <c r="D107" s="125" t="s">
        <v>115</v>
      </c>
      <c r="E107" s="126" t="s">
        <v>22</v>
      </c>
      <c r="F107" s="127">
        <v>102</v>
      </c>
      <c r="G107" s="127">
        <v>102</v>
      </c>
      <c r="H107" s="128" t="s">
        <v>20</v>
      </c>
      <c r="I107" s="128" t="s">
        <v>224</v>
      </c>
      <c r="J107" s="128"/>
      <c r="K107" s="129"/>
      <c r="L107" s="123"/>
      <c r="M107" s="123"/>
    </row>
    <row r="108" spans="1:14" s="60" customFormat="1" ht="25.5" customHeight="1">
      <c r="A108" s="53">
        <v>53</v>
      </c>
      <c r="B108" s="53" t="s">
        <v>209</v>
      </c>
      <c r="C108" s="54" t="s">
        <v>26</v>
      </c>
      <c r="D108" s="55" t="s">
        <v>116</v>
      </c>
      <c r="E108" s="56" t="s">
        <v>22</v>
      </c>
      <c r="F108" s="57">
        <v>278</v>
      </c>
      <c r="G108" s="57">
        <v>278</v>
      </c>
      <c r="H108" s="58" t="s">
        <v>20</v>
      </c>
      <c r="I108" s="58" t="s">
        <v>224</v>
      </c>
      <c r="J108" s="62"/>
      <c r="K108" s="59"/>
      <c r="L108" s="53"/>
      <c r="M108" s="53"/>
    </row>
    <row r="109" spans="1:14" s="121" customFormat="1" ht="25.5" customHeight="1">
      <c r="A109" s="123">
        <v>53</v>
      </c>
      <c r="B109" s="123" t="s">
        <v>78</v>
      </c>
      <c r="C109" s="124" t="s">
        <v>26</v>
      </c>
      <c r="D109" s="125" t="s">
        <v>116</v>
      </c>
      <c r="E109" s="126" t="s">
        <v>22</v>
      </c>
      <c r="F109" s="127">
        <v>278</v>
      </c>
      <c r="G109" s="127">
        <v>278</v>
      </c>
      <c r="H109" s="128" t="s">
        <v>20</v>
      </c>
      <c r="I109" s="128" t="s">
        <v>224</v>
      </c>
      <c r="J109" s="132"/>
      <c r="K109" s="129"/>
      <c r="L109" s="123"/>
      <c r="M109" s="123"/>
    </row>
    <row r="110" spans="1:14" s="60" customFormat="1" ht="25.5" customHeight="1">
      <c r="A110" s="53">
        <v>54</v>
      </c>
      <c r="B110" s="53" t="s">
        <v>209</v>
      </c>
      <c r="C110" s="54" t="s">
        <v>26</v>
      </c>
      <c r="D110" s="55" t="s">
        <v>44</v>
      </c>
      <c r="E110" s="56" t="s">
        <v>19</v>
      </c>
      <c r="F110" s="57">
        <v>287</v>
      </c>
      <c r="G110" s="57">
        <v>287</v>
      </c>
      <c r="H110" s="58" t="s">
        <v>20</v>
      </c>
      <c r="I110" s="58" t="s">
        <v>224</v>
      </c>
      <c r="J110" s="56"/>
      <c r="K110" s="61"/>
      <c r="L110" s="54"/>
      <c r="M110" s="54"/>
    </row>
    <row r="111" spans="1:14" s="121" customFormat="1" ht="25.5" customHeight="1">
      <c r="A111" s="123">
        <v>54</v>
      </c>
      <c r="B111" s="123" t="s">
        <v>78</v>
      </c>
      <c r="C111" s="124" t="s">
        <v>26</v>
      </c>
      <c r="D111" s="125" t="s">
        <v>44</v>
      </c>
      <c r="E111" s="126" t="s">
        <v>19</v>
      </c>
      <c r="F111" s="127">
        <v>287</v>
      </c>
      <c r="G111" s="127">
        <v>287</v>
      </c>
      <c r="H111" s="128" t="s">
        <v>20</v>
      </c>
      <c r="I111" s="128" t="s">
        <v>224</v>
      </c>
      <c r="J111" s="126"/>
      <c r="K111" s="131"/>
      <c r="L111" s="124"/>
      <c r="M111" s="124"/>
    </row>
    <row r="112" spans="1:14" s="60" customFormat="1" ht="25.5" customHeight="1">
      <c r="A112" s="74">
        <v>55</v>
      </c>
      <c r="B112" s="74" t="s">
        <v>209</v>
      </c>
      <c r="C112" s="75" t="s">
        <v>26</v>
      </c>
      <c r="D112" s="76" t="s">
        <v>185</v>
      </c>
      <c r="E112" s="77" t="s">
        <v>33</v>
      </c>
      <c r="F112" s="78">
        <v>1</v>
      </c>
      <c r="G112" s="78">
        <v>1</v>
      </c>
      <c r="H112" s="77" t="s">
        <v>212</v>
      </c>
      <c r="I112" s="157" t="s">
        <v>227</v>
      </c>
      <c r="J112" s="158"/>
      <c r="K112" s="159"/>
      <c r="L112" s="74"/>
      <c r="M112" s="75"/>
      <c r="N112" s="73" t="s">
        <v>213</v>
      </c>
    </row>
    <row r="113" spans="1:14" s="60" customFormat="1" ht="25.5" customHeight="1">
      <c r="A113" s="79"/>
      <c r="B113" s="79"/>
      <c r="C113" s="80"/>
      <c r="D113" s="81"/>
      <c r="E113" s="82"/>
      <c r="F113" s="83"/>
      <c r="G113" s="83"/>
      <c r="H113" s="56" t="s">
        <v>190</v>
      </c>
      <c r="I113" s="65" t="s">
        <v>227</v>
      </c>
      <c r="J113" s="62"/>
      <c r="K113" s="59"/>
      <c r="L113" s="53"/>
      <c r="M113" s="54"/>
    </row>
    <row r="114" spans="1:14" s="121" customFormat="1" ht="25.5" customHeight="1">
      <c r="A114" s="136">
        <v>55</v>
      </c>
      <c r="B114" s="136" t="s">
        <v>78</v>
      </c>
      <c r="C114" s="137" t="s">
        <v>26</v>
      </c>
      <c r="D114" s="138" t="s">
        <v>185</v>
      </c>
      <c r="E114" s="139" t="s">
        <v>33</v>
      </c>
      <c r="F114" s="140">
        <v>1</v>
      </c>
      <c r="G114" s="140">
        <v>1</v>
      </c>
      <c r="H114" s="126" t="s">
        <v>212</v>
      </c>
      <c r="I114" s="146" t="s">
        <v>227</v>
      </c>
      <c r="J114" s="132"/>
      <c r="K114" s="129"/>
      <c r="L114" s="123"/>
      <c r="M114" s="123"/>
      <c r="N114" s="130"/>
    </row>
    <row r="115" spans="1:14" s="121" customFormat="1" ht="25.5" customHeight="1">
      <c r="A115" s="141"/>
      <c r="B115" s="141"/>
      <c r="C115" s="142"/>
      <c r="D115" s="143"/>
      <c r="E115" s="144"/>
      <c r="F115" s="145"/>
      <c r="G115" s="145"/>
      <c r="H115" s="126" t="s">
        <v>190</v>
      </c>
      <c r="I115" s="146" t="s">
        <v>227</v>
      </c>
      <c r="J115" s="132"/>
      <c r="K115" s="129"/>
      <c r="L115" s="123"/>
      <c r="M115" s="124"/>
    </row>
    <row r="116" spans="1:14" s="60" customFormat="1" ht="25.5" customHeight="1">
      <c r="A116" s="53">
        <v>56</v>
      </c>
      <c r="B116" s="53" t="s">
        <v>209</v>
      </c>
      <c r="C116" s="54" t="s">
        <v>26</v>
      </c>
      <c r="D116" s="55" t="s">
        <v>117</v>
      </c>
      <c r="E116" s="56" t="s">
        <v>33</v>
      </c>
      <c r="F116" s="57">
        <v>11</v>
      </c>
      <c r="G116" s="57">
        <v>11</v>
      </c>
      <c r="H116" s="58" t="s">
        <v>20</v>
      </c>
      <c r="I116" s="58" t="s">
        <v>224</v>
      </c>
      <c r="J116" s="62"/>
      <c r="K116" s="59"/>
      <c r="L116" s="53"/>
      <c r="M116" s="54"/>
    </row>
    <row r="117" spans="1:14" s="121" customFormat="1" ht="25.5" customHeight="1">
      <c r="A117" s="123">
        <v>56</v>
      </c>
      <c r="B117" s="123" t="s">
        <v>78</v>
      </c>
      <c r="C117" s="124" t="s">
        <v>26</v>
      </c>
      <c r="D117" s="125" t="s">
        <v>117</v>
      </c>
      <c r="E117" s="126" t="s">
        <v>33</v>
      </c>
      <c r="F117" s="127">
        <v>11</v>
      </c>
      <c r="G117" s="127">
        <v>11</v>
      </c>
      <c r="H117" s="128" t="s">
        <v>20</v>
      </c>
      <c r="I117" s="128" t="s">
        <v>224</v>
      </c>
      <c r="J117" s="132"/>
      <c r="K117" s="129"/>
      <c r="L117" s="123"/>
      <c r="M117" s="124"/>
    </row>
    <row r="118" spans="1:14" s="60" customFormat="1" ht="25.5" customHeight="1">
      <c r="A118" s="53">
        <v>57</v>
      </c>
      <c r="B118" s="53" t="s">
        <v>209</v>
      </c>
      <c r="C118" s="54" t="s">
        <v>26</v>
      </c>
      <c r="D118" s="55" t="s">
        <v>45</v>
      </c>
      <c r="E118" s="56" t="s">
        <v>19</v>
      </c>
      <c r="F118" s="57">
        <v>16</v>
      </c>
      <c r="G118" s="57">
        <v>16</v>
      </c>
      <c r="H118" s="58" t="s">
        <v>20</v>
      </c>
      <c r="I118" s="58" t="s">
        <v>224</v>
      </c>
      <c r="J118" s="56"/>
      <c r="K118" s="61"/>
      <c r="L118" s="54"/>
      <c r="M118" s="54"/>
    </row>
    <row r="119" spans="1:14" s="121" customFormat="1" ht="25.5" customHeight="1">
      <c r="A119" s="123">
        <v>57</v>
      </c>
      <c r="B119" s="123" t="s">
        <v>78</v>
      </c>
      <c r="C119" s="124" t="s">
        <v>26</v>
      </c>
      <c r="D119" s="125" t="s">
        <v>45</v>
      </c>
      <c r="E119" s="126" t="s">
        <v>19</v>
      </c>
      <c r="F119" s="127">
        <v>16</v>
      </c>
      <c r="G119" s="127">
        <v>16</v>
      </c>
      <c r="H119" s="128" t="s">
        <v>20</v>
      </c>
      <c r="I119" s="128" t="s">
        <v>224</v>
      </c>
      <c r="J119" s="126"/>
      <c r="K119" s="131"/>
      <c r="L119" s="124"/>
      <c r="M119" s="124"/>
    </row>
    <row r="120" spans="1:14" s="60" customFormat="1" ht="25.5" customHeight="1">
      <c r="A120" s="53">
        <v>58</v>
      </c>
      <c r="B120" s="53" t="s">
        <v>209</v>
      </c>
      <c r="C120" s="54" t="s">
        <v>26</v>
      </c>
      <c r="D120" s="55" t="s">
        <v>118</v>
      </c>
      <c r="E120" s="56" t="s">
        <v>22</v>
      </c>
      <c r="F120" s="57">
        <v>50</v>
      </c>
      <c r="G120" s="57">
        <v>50</v>
      </c>
      <c r="H120" s="58" t="s">
        <v>20</v>
      </c>
      <c r="I120" s="58" t="s">
        <v>224</v>
      </c>
      <c r="J120" s="62"/>
      <c r="K120" s="59"/>
      <c r="L120" s="54"/>
      <c r="M120" s="53"/>
    </row>
    <row r="121" spans="1:14" s="121" customFormat="1" ht="25.5" customHeight="1">
      <c r="A121" s="123">
        <v>58</v>
      </c>
      <c r="B121" s="123" t="s">
        <v>78</v>
      </c>
      <c r="C121" s="124" t="s">
        <v>26</v>
      </c>
      <c r="D121" s="125" t="s">
        <v>118</v>
      </c>
      <c r="E121" s="126" t="s">
        <v>22</v>
      </c>
      <c r="F121" s="127">
        <v>50</v>
      </c>
      <c r="G121" s="127">
        <v>50</v>
      </c>
      <c r="H121" s="128" t="s">
        <v>20</v>
      </c>
      <c r="I121" s="128" t="s">
        <v>224</v>
      </c>
      <c r="J121" s="132"/>
      <c r="K121" s="129"/>
      <c r="L121" s="124"/>
      <c r="M121" s="123"/>
    </row>
    <row r="122" spans="1:14" s="60" customFormat="1" ht="25.5" customHeight="1">
      <c r="A122" s="53">
        <v>59</v>
      </c>
      <c r="B122" s="53" t="s">
        <v>209</v>
      </c>
      <c r="C122" s="54" t="s">
        <v>26</v>
      </c>
      <c r="D122" s="55" t="s">
        <v>46</v>
      </c>
      <c r="E122" s="56" t="s">
        <v>33</v>
      </c>
      <c r="F122" s="57">
        <v>36</v>
      </c>
      <c r="G122" s="57">
        <v>36</v>
      </c>
      <c r="H122" s="58" t="s">
        <v>20</v>
      </c>
      <c r="I122" s="58" t="s">
        <v>224</v>
      </c>
      <c r="J122" s="56"/>
      <c r="K122" s="61"/>
      <c r="L122" s="54"/>
      <c r="M122" s="54"/>
    </row>
    <row r="123" spans="1:14" s="121" customFormat="1" ht="25.5" customHeight="1">
      <c r="A123" s="123">
        <v>59</v>
      </c>
      <c r="B123" s="123" t="s">
        <v>78</v>
      </c>
      <c r="C123" s="124" t="s">
        <v>26</v>
      </c>
      <c r="D123" s="125" t="s">
        <v>46</v>
      </c>
      <c r="E123" s="126" t="s">
        <v>33</v>
      </c>
      <c r="F123" s="127">
        <v>36</v>
      </c>
      <c r="G123" s="127">
        <v>36</v>
      </c>
      <c r="H123" s="128" t="s">
        <v>20</v>
      </c>
      <c r="I123" s="128" t="s">
        <v>224</v>
      </c>
      <c r="J123" s="126"/>
      <c r="K123" s="131"/>
      <c r="L123" s="124"/>
      <c r="M123" s="124"/>
    </row>
    <row r="124" spans="1:14" s="60" customFormat="1" ht="25.5" customHeight="1">
      <c r="A124" s="53">
        <v>60</v>
      </c>
      <c r="B124" s="53" t="s">
        <v>209</v>
      </c>
      <c r="C124" s="54" t="s">
        <v>26</v>
      </c>
      <c r="D124" s="55" t="s">
        <v>47</v>
      </c>
      <c r="E124" s="56" t="s">
        <v>19</v>
      </c>
      <c r="F124" s="57">
        <v>23</v>
      </c>
      <c r="G124" s="57">
        <v>23</v>
      </c>
      <c r="H124" s="58" t="s">
        <v>20</v>
      </c>
      <c r="I124" s="58" t="s">
        <v>224</v>
      </c>
      <c r="J124" s="56"/>
      <c r="K124" s="61"/>
      <c r="L124" s="54"/>
      <c r="M124" s="54"/>
    </row>
    <row r="125" spans="1:14" s="121" customFormat="1" ht="25.5" customHeight="1">
      <c r="A125" s="123">
        <v>60</v>
      </c>
      <c r="B125" s="123" t="s">
        <v>78</v>
      </c>
      <c r="C125" s="124" t="s">
        <v>26</v>
      </c>
      <c r="D125" s="125" t="s">
        <v>47</v>
      </c>
      <c r="E125" s="126" t="s">
        <v>19</v>
      </c>
      <c r="F125" s="127">
        <v>23</v>
      </c>
      <c r="G125" s="127">
        <v>23</v>
      </c>
      <c r="H125" s="128" t="s">
        <v>20</v>
      </c>
      <c r="I125" s="128" t="s">
        <v>224</v>
      </c>
      <c r="J125" s="126"/>
      <c r="K125" s="131"/>
      <c r="L125" s="124"/>
      <c r="M125" s="124"/>
    </row>
    <row r="126" spans="1:14" s="60" customFormat="1" ht="25.5" customHeight="1">
      <c r="A126" s="53">
        <v>61</v>
      </c>
      <c r="B126" s="53" t="s">
        <v>209</v>
      </c>
      <c r="C126" s="54" t="s">
        <v>26</v>
      </c>
      <c r="D126" s="55" t="s">
        <v>119</v>
      </c>
      <c r="E126" s="56" t="s">
        <v>22</v>
      </c>
      <c r="F126" s="57">
        <v>149</v>
      </c>
      <c r="G126" s="57">
        <v>149</v>
      </c>
      <c r="H126" s="58" t="s">
        <v>20</v>
      </c>
      <c r="I126" s="58" t="s">
        <v>224</v>
      </c>
      <c r="J126" s="56"/>
      <c r="K126" s="61"/>
      <c r="L126" s="54"/>
      <c r="M126" s="54"/>
    </row>
    <row r="127" spans="1:14" s="121" customFormat="1" ht="25.5" customHeight="1">
      <c r="A127" s="123">
        <v>61</v>
      </c>
      <c r="B127" s="123" t="s">
        <v>78</v>
      </c>
      <c r="C127" s="124" t="s">
        <v>26</v>
      </c>
      <c r="D127" s="125" t="s">
        <v>119</v>
      </c>
      <c r="E127" s="126" t="s">
        <v>22</v>
      </c>
      <c r="F127" s="127">
        <v>149</v>
      </c>
      <c r="G127" s="127">
        <v>149</v>
      </c>
      <c r="H127" s="128" t="s">
        <v>20</v>
      </c>
      <c r="I127" s="128" t="s">
        <v>224</v>
      </c>
      <c r="J127" s="126"/>
      <c r="K127" s="131"/>
      <c r="L127" s="124"/>
      <c r="M127" s="124"/>
    </row>
    <row r="128" spans="1:14" s="60" customFormat="1" ht="25.5" customHeight="1">
      <c r="A128" s="53">
        <v>62</v>
      </c>
      <c r="B128" s="53" t="s">
        <v>209</v>
      </c>
      <c r="C128" s="54" t="s">
        <v>26</v>
      </c>
      <c r="D128" s="55" t="s">
        <v>48</v>
      </c>
      <c r="E128" s="56" t="s">
        <v>19</v>
      </c>
      <c r="F128" s="57">
        <v>58</v>
      </c>
      <c r="G128" s="57">
        <v>58</v>
      </c>
      <c r="H128" s="58" t="s">
        <v>20</v>
      </c>
      <c r="I128" s="58" t="s">
        <v>224</v>
      </c>
      <c r="J128" s="56"/>
      <c r="K128" s="61"/>
      <c r="L128" s="54"/>
      <c r="M128" s="54"/>
    </row>
    <row r="129" spans="1:13" s="121" customFormat="1" ht="25.5" customHeight="1">
      <c r="A129" s="123">
        <v>62</v>
      </c>
      <c r="B129" s="123" t="s">
        <v>78</v>
      </c>
      <c r="C129" s="124" t="s">
        <v>26</v>
      </c>
      <c r="D129" s="125" t="s">
        <v>48</v>
      </c>
      <c r="E129" s="126" t="s">
        <v>19</v>
      </c>
      <c r="F129" s="127">
        <v>58</v>
      </c>
      <c r="G129" s="127">
        <v>58</v>
      </c>
      <c r="H129" s="128" t="s">
        <v>20</v>
      </c>
      <c r="I129" s="128" t="s">
        <v>224</v>
      </c>
      <c r="J129" s="126"/>
      <c r="K129" s="131"/>
      <c r="L129" s="124"/>
      <c r="M129" s="124"/>
    </row>
    <row r="130" spans="1:13" s="60" customFormat="1" ht="25.5" customHeight="1">
      <c r="A130" s="53">
        <v>63</v>
      </c>
      <c r="B130" s="53" t="s">
        <v>209</v>
      </c>
      <c r="C130" s="54" t="s">
        <v>26</v>
      </c>
      <c r="D130" s="55" t="s">
        <v>120</v>
      </c>
      <c r="E130" s="56" t="s">
        <v>22</v>
      </c>
      <c r="F130" s="57">
        <v>115</v>
      </c>
      <c r="G130" s="57">
        <v>115</v>
      </c>
      <c r="H130" s="58" t="s">
        <v>20</v>
      </c>
      <c r="I130" s="58" t="s">
        <v>224</v>
      </c>
      <c r="J130" s="58"/>
      <c r="K130" s="59"/>
      <c r="L130" s="53"/>
      <c r="M130" s="54"/>
    </row>
    <row r="131" spans="1:13" s="121" customFormat="1" ht="25.5" customHeight="1">
      <c r="A131" s="123">
        <v>63</v>
      </c>
      <c r="B131" s="123" t="s">
        <v>78</v>
      </c>
      <c r="C131" s="124" t="s">
        <v>26</v>
      </c>
      <c r="D131" s="125" t="s">
        <v>120</v>
      </c>
      <c r="E131" s="126" t="s">
        <v>22</v>
      </c>
      <c r="F131" s="127">
        <v>115</v>
      </c>
      <c r="G131" s="127">
        <v>115</v>
      </c>
      <c r="H131" s="128" t="s">
        <v>20</v>
      </c>
      <c r="I131" s="128" t="s">
        <v>224</v>
      </c>
      <c r="J131" s="128"/>
      <c r="K131" s="129"/>
      <c r="L131" s="123"/>
      <c r="M131" s="124"/>
    </row>
    <row r="132" spans="1:13" s="60" customFormat="1" ht="25.5" customHeight="1">
      <c r="A132" s="53">
        <v>64</v>
      </c>
      <c r="B132" s="53" t="s">
        <v>209</v>
      </c>
      <c r="C132" s="54" t="s">
        <v>26</v>
      </c>
      <c r="D132" s="55" t="s">
        <v>121</v>
      </c>
      <c r="E132" s="56" t="s">
        <v>19</v>
      </c>
      <c r="F132" s="57">
        <v>1</v>
      </c>
      <c r="G132" s="57">
        <v>1</v>
      </c>
      <c r="H132" s="58" t="s">
        <v>20</v>
      </c>
      <c r="I132" s="58" t="s">
        <v>224</v>
      </c>
      <c r="J132" s="56"/>
      <c r="K132" s="61"/>
      <c r="L132" s="54"/>
      <c r="M132" s="54"/>
    </row>
    <row r="133" spans="1:13" s="121" customFormat="1" ht="25.5" customHeight="1">
      <c r="A133" s="123">
        <v>64</v>
      </c>
      <c r="B133" s="123" t="s">
        <v>78</v>
      </c>
      <c r="C133" s="124" t="s">
        <v>26</v>
      </c>
      <c r="D133" s="125" t="s">
        <v>121</v>
      </c>
      <c r="E133" s="126" t="s">
        <v>19</v>
      </c>
      <c r="F133" s="127">
        <v>1</v>
      </c>
      <c r="G133" s="127">
        <v>1</v>
      </c>
      <c r="H133" s="128" t="s">
        <v>20</v>
      </c>
      <c r="I133" s="128" t="s">
        <v>224</v>
      </c>
      <c r="J133" s="126"/>
      <c r="K133" s="131"/>
      <c r="L133" s="124"/>
      <c r="M133" s="124"/>
    </row>
    <row r="134" spans="1:13" s="60" customFormat="1" ht="25.5" customHeight="1">
      <c r="A134" s="53">
        <v>65</v>
      </c>
      <c r="B134" s="53" t="s">
        <v>209</v>
      </c>
      <c r="C134" s="54" t="s">
        <v>26</v>
      </c>
      <c r="D134" s="55" t="s">
        <v>122</v>
      </c>
      <c r="E134" s="56" t="s">
        <v>22</v>
      </c>
      <c r="F134" s="57">
        <v>201</v>
      </c>
      <c r="G134" s="57">
        <v>201</v>
      </c>
      <c r="H134" s="58" t="s">
        <v>20</v>
      </c>
      <c r="I134" s="58" t="s">
        <v>224</v>
      </c>
      <c r="J134" s="56"/>
      <c r="K134" s="61"/>
      <c r="L134" s="54"/>
      <c r="M134" s="54"/>
    </row>
    <row r="135" spans="1:13" s="121" customFormat="1" ht="25.5" customHeight="1">
      <c r="A135" s="123">
        <v>65</v>
      </c>
      <c r="B135" s="123" t="s">
        <v>78</v>
      </c>
      <c r="C135" s="124" t="s">
        <v>26</v>
      </c>
      <c r="D135" s="125" t="s">
        <v>122</v>
      </c>
      <c r="E135" s="126" t="s">
        <v>22</v>
      </c>
      <c r="F135" s="127">
        <v>201</v>
      </c>
      <c r="G135" s="127">
        <v>201</v>
      </c>
      <c r="H135" s="128" t="s">
        <v>20</v>
      </c>
      <c r="I135" s="128" t="s">
        <v>224</v>
      </c>
      <c r="J135" s="126"/>
      <c r="K135" s="131"/>
      <c r="L135" s="124"/>
      <c r="M135" s="124"/>
    </row>
    <row r="136" spans="1:13" s="60" customFormat="1" ht="25.5" customHeight="1">
      <c r="A136" s="53">
        <v>66</v>
      </c>
      <c r="B136" s="53" t="s">
        <v>209</v>
      </c>
      <c r="C136" s="54" t="s">
        <v>26</v>
      </c>
      <c r="D136" s="55" t="s">
        <v>49</v>
      </c>
      <c r="E136" s="56" t="s">
        <v>19</v>
      </c>
      <c r="F136" s="57">
        <v>63</v>
      </c>
      <c r="G136" s="57">
        <v>63</v>
      </c>
      <c r="H136" s="58" t="s">
        <v>20</v>
      </c>
      <c r="I136" s="58" t="s">
        <v>224</v>
      </c>
      <c r="J136" s="56"/>
      <c r="K136" s="61"/>
      <c r="L136" s="54"/>
      <c r="M136" s="54"/>
    </row>
    <row r="137" spans="1:13" s="121" customFormat="1" ht="25.5" customHeight="1">
      <c r="A137" s="123">
        <v>66</v>
      </c>
      <c r="B137" s="123" t="s">
        <v>78</v>
      </c>
      <c r="C137" s="124" t="s">
        <v>26</v>
      </c>
      <c r="D137" s="125" t="s">
        <v>49</v>
      </c>
      <c r="E137" s="126" t="s">
        <v>19</v>
      </c>
      <c r="F137" s="127">
        <v>63</v>
      </c>
      <c r="G137" s="127">
        <v>63</v>
      </c>
      <c r="H137" s="128" t="s">
        <v>20</v>
      </c>
      <c r="I137" s="128" t="s">
        <v>224</v>
      </c>
      <c r="J137" s="126"/>
      <c r="K137" s="131"/>
      <c r="L137" s="124"/>
      <c r="M137" s="124"/>
    </row>
    <row r="138" spans="1:13" s="60" customFormat="1" ht="25.5" customHeight="1">
      <c r="A138" s="53">
        <v>67</v>
      </c>
      <c r="B138" s="53" t="s">
        <v>209</v>
      </c>
      <c r="C138" s="54" t="s">
        <v>26</v>
      </c>
      <c r="D138" s="55" t="s">
        <v>50</v>
      </c>
      <c r="E138" s="56" t="s">
        <v>19</v>
      </c>
      <c r="F138" s="57">
        <v>71</v>
      </c>
      <c r="G138" s="57">
        <v>71</v>
      </c>
      <c r="H138" s="58" t="s">
        <v>20</v>
      </c>
      <c r="I138" s="58" t="s">
        <v>224</v>
      </c>
      <c r="J138" s="56"/>
      <c r="K138" s="61"/>
      <c r="L138" s="54"/>
      <c r="M138" s="54"/>
    </row>
    <row r="139" spans="1:13" s="121" customFormat="1" ht="25.5" customHeight="1">
      <c r="A139" s="123">
        <v>67</v>
      </c>
      <c r="B139" s="123" t="s">
        <v>78</v>
      </c>
      <c r="C139" s="124" t="s">
        <v>26</v>
      </c>
      <c r="D139" s="125" t="s">
        <v>50</v>
      </c>
      <c r="E139" s="126" t="s">
        <v>19</v>
      </c>
      <c r="F139" s="127">
        <v>71</v>
      </c>
      <c r="G139" s="127">
        <v>71</v>
      </c>
      <c r="H139" s="128" t="s">
        <v>20</v>
      </c>
      <c r="I139" s="128" t="s">
        <v>224</v>
      </c>
      <c r="J139" s="126"/>
      <c r="K139" s="131"/>
      <c r="L139" s="124"/>
      <c r="M139" s="124"/>
    </row>
    <row r="140" spans="1:13" s="60" customFormat="1" ht="25.5" customHeight="1">
      <c r="A140" s="53">
        <v>68</v>
      </c>
      <c r="B140" s="53" t="s">
        <v>209</v>
      </c>
      <c r="C140" s="54" t="s">
        <v>26</v>
      </c>
      <c r="D140" s="55" t="s">
        <v>123</v>
      </c>
      <c r="E140" s="56" t="s">
        <v>22</v>
      </c>
      <c r="F140" s="57">
        <v>37</v>
      </c>
      <c r="G140" s="57">
        <v>37</v>
      </c>
      <c r="H140" s="58" t="s">
        <v>20</v>
      </c>
      <c r="I140" s="58" t="s">
        <v>224</v>
      </c>
      <c r="J140" s="62"/>
      <c r="K140" s="59"/>
      <c r="L140" s="54"/>
      <c r="M140" s="53"/>
    </row>
    <row r="141" spans="1:13" s="121" customFormat="1" ht="25.5" customHeight="1">
      <c r="A141" s="123">
        <v>68</v>
      </c>
      <c r="B141" s="123" t="s">
        <v>78</v>
      </c>
      <c r="C141" s="124" t="s">
        <v>26</v>
      </c>
      <c r="D141" s="125" t="s">
        <v>123</v>
      </c>
      <c r="E141" s="126" t="s">
        <v>22</v>
      </c>
      <c r="F141" s="127">
        <v>37</v>
      </c>
      <c r="G141" s="127">
        <v>37</v>
      </c>
      <c r="H141" s="128" t="s">
        <v>20</v>
      </c>
      <c r="I141" s="128" t="s">
        <v>224</v>
      </c>
      <c r="J141" s="132"/>
      <c r="K141" s="129"/>
      <c r="L141" s="124"/>
      <c r="M141" s="123"/>
    </row>
    <row r="142" spans="1:13" s="60" customFormat="1" ht="25.5" customHeight="1">
      <c r="A142" s="53">
        <v>69</v>
      </c>
      <c r="B142" s="53" t="s">
        <v>209</v>
      </c>
      <c r="C142" s="54" t="s">
        <v>26</v>
      </c>
      <c r="D142" s="55" t="s">
        <v>124</v>
      </c>
      <c r="E142" s="56" t="s">
        <v>22</v>
      </c>
      <c r="F142" s="57">
        <v>20</v>
      </c>
      <c r="G142" s="57">
        <v>20</v>
      </c>
      <c r="H142" s="58" t="s">
        <v>20</v>
      </c>
      <c r="I142" s="58" t="s">
        <v>224</v>
      </c>
      <c r="J142" s="58"/>
      <c r="K142" s="59"/>
      <c r="L142" s="54"/>
      <c r="M142" s="54"/>
    </row>
    <row r="143" spans="1:13" s="121" customFormat="1" ht="25.5" customHeight="1">
      <c r="A143" s="123">
        <v>69</v>
      </c>
      <c r="B143" s="123" t="s">
        <v>78</v>
      </c>
      <c r="C143" s="124" t="s">
        <v>26</v>
      </c>
      <c r="D143" s="125" t="s">
        <v>124</v>
      </c>
      <c r="E143" s="126" t="s">
        <v>22</v>
      </c>
      <c r="F143" s="127">
        <v>20</v>
      </c>
      <c r="G143" s="127">
        <v>20</v>
      </c>
      <c r="H143" s="128" t="s">
        <v>20</v>
      </c>
      <c r="I143" s="128" t="s">
        <v>224</v>
      </c>
      <c r="J143" s="128"/>
      <c r="K143" s="129"/>
      <c r="L143" s="124"/>
      <c r="M143" s="124"/>
    </row>
    <row r="144" spans="1:13" s="60" customFormat="1" ht="25.5" customHeight="1">
      <c r="A144" s="53">
        <v>70</v>
      </c>
      <c r="B144" s="53" t="s">
        <v>209</v>
      </c>
      <c r="C144" s="54" t="s">
        <v>26</v>
      </c>
      <c r="D144" s="55" t="s">
        <v>125</v>
      </c>
      <c r="E144" s="56" t="s">
        <v>19</v>
      </c>
      <c r="F144" s="57">
        <v>13</v>
      </c>
      <c r="G144" s="57">
        <v>13</v>
      </c>
      <c r="H144" s="58" t="s">
        <v>20</v>
      </c>
      <c r="I144" s="58" t="s">
        <v>224</v>
      </c>
      <c r="J144" s="56"/>
      <c r="K144" s="61"/>
      <c r="L144" s="54"/>
      <c r="M144" s="54"/>
    </row>
    <row r="145" spans="1:13" s="121" customFormat="1" ht="25.5" customHeight="1">
      <c r="A145" s="123">
        <v>70</v>
      </c>
      <c r="B145" s="123" t="s">
        <v>78</v>
      </c>
      <c r="C145" s="124" t="s">
        <v>26</v>
      </c>
      <c r="D145" s="125" t="s">
        <v>125</v>
      </c>
      <c r="E145" s="126" t="s">
        <v>19</v>
      </c>
      <c r="F145" s="127">
        <v>13</v>
      </c>
      <c r="G145" s="127">
        <v>13</v>
      </c>
      <c r="H145" s="128" t="s">
        <v>20</v>
      </c>
      <c r="I145" s="128" t="s">
        <v>224</v>
      </c>
      <c r="J145" s="126"/>
      <c r="K145" s="131"/>
      <c r="L145" s="124"/>
      <c r="M145" s="124"/>
    </row>
    <row r="146" spans="1:13" s="60" customFormat="1" ht="25.5" customHeight="1">
      <c r="A146" s="53">
        <v>71</v>
      </c>
      <c r="B146" s="53" t="s">
        <v>209</v>
      </c>
      <c r="C146" s="54" t="s">
        <v>26</v>
      </c>
      <c r="D146" s="55" t="s">
        <v>126</v>
      </c>
      <c r="E146" s="56" t="s">
        <v>19</v>
      </c>
      <c r="F146" s="57">
        <v>8</v>
      </c>
      <c r="G146" s="57">
        <v>8</v>
      </c>
      <c r="H146" s="58" t="s">
        <v>20</v>
      </c>
      <c r="I146" s="58" t="s">
        <v>224</v>
      </c>
      <c r="J146" s="56"/>
      <c r="K146" s="61"/>
      <c r="L146" s="54"/>
      <c r="M146" s="54"/>
    </row>
    <row r="147" spans="1:13" s="121" customFormat="1" ht="25.5" customHeight="1">
      <c r="A147" s="123">
        <v>71</v>
      </c>
      <c r="B147" s="123" t="s">
        <v>78</v>
      </c>
      <c r="C147" s="124" t="s">
        <v>26</v>
      </c>
      <c r="D147" s="125" t="s">
        <v>126</v>
      </c>
      <c r="E147" s="126" t="s">
        <v>19</v>
      </c>
      <c r="F147" s="127">
        <v>8</v>
      </c>
      <c r="G147" s="127">
        <v>8</v>
      </c>
      <c r="H147" s="128" t="s">
        <v>20</v>
      </c>
      <c r="I147" s="128" t="s">
        <v>224</v>
      </c>
      <c r="J147" s="126"/>
      <c r="K147" s="131"/>
      <c r="L147" s="124"/>
      <c r="M147" s="124"/>
    </row>
    <row r="148" spans="1:13" s="60" customFormat="1" ht="25.5" customHeight="1">
      <c r="A148" s="53">
        <v>72</v>
      </c>
      <c r="B148" s="53" t="s">
        <v>209</v>
      </c>
      <c r="C148" s="54" t="s">
        <v>26</v>
      </c>
      <c r="D148" s="55" t="s">
        <v>127</v>
      </c>
      <c r="E148" s="56" t="s">
        <v>19</v>
      </c>
      <c r="F148" s="57">
        <v>18</v>
      </c>
      <c r="G148" s="57">
        <v>18</v>
      </c>
      <c r="H148" s="58" t="s">
        <v>20</v>
      </c>
      <c r="I148" s="58" t="s">
        <v>224</v>
      </c>
      <c r="J148" s="56"/>
      <c r="K148" s="61"/>
      <c r="L148" s="54"/>
      <c r="M148" s="54"/>
    </row>
    <row r="149" spans="1:13" s="121" customFormat="1" ht="25.5" customHeight="1">
      <c r="A149" s="123">
        <v>72</v>
      </c>
      <c r="B149" s="123" t="s">
        <v>78</v>
      </c>
      <c r="C149" s="124" t="s">
        <v>26</v>
      </c>
      <c r="D149" s="125" t="s">
        <v>127</v>
      </c>
      <c r="E149" s="126" t="s">
        <v>19</v>
      </c>
      <c r="F149" s="127">
        <v>18</v>
      </c>
      <c r="G149" s="127">
        <v>18</v>
      </c>
      <c r="H149" s="128" t="s">
        <v>20</v>
      </c>
      <c r="I149" s="128" t="s">
        <v>224</v>
      </c>
      <c r="J149" s="126"/>
      <c r="K149" s="131"/>
      <c r="L149" s="124"/>
      <c r="M149" s="124"/>
    </row>
    <row r="150" spans="1:13" s="60" customFormat="1" ht="25.5" customHeight="1">
      <c r="A150" s="53">
        <v>73</v>
      </c>
      <c r="B150" s="53" t="s">
        <v>209</v>
      </c>
      <c r="C150" s="54" t="s">
        <v>26</v>
      </c>
      <c r="D150" s="55" t="s">
        <v>128</v>
      </c>
      <c r="E150" s="56" t="s">
        <v>22</v>
      </c>
      <c r="F150" s="57">
        <v>35</v>
      </c>
      <c r="G150" s="57">
        <v>35</v>
      </c>
      <c r="H150" s="58" t="s">
        <v>20</v>
      </c>
      <c r="I150" s="58" t="s">
        <v>224</v>
      </c>
      <c r="J150" s="62"/>
      <c r="K150" s="59"/>
      <c r="L150" s="53"/>
      <c r="M150" s="54"/>
    </row>
    <row r="151" spans="1:13" s="121" customFormat="1" ht="25.5" customHeight="1">
      <c r="A151" s="123">
        <v>73</v>
      </c>
      <c r="B151" s="123" t="s">
        <v>78</v>
      </c>
      <c r="C151" s="124" t="s">
        <v>26</v>
      </c>
      <c r="D151" s="125" t="s">
        <v>128</v>
      </c>
      <c r="E151" s="126" t="s">
        <v>22</v>
      </c>
      <c r="F151" s="127">
        <v>35</v>
      </c>
      <c r="G151" s="127">
        <v>35</v>
      </c>
      <c r="H151" s="128" t="s">
        <v>20</v>
      </c>
      <c r="I151" s="128" t="s">
        <v>224</v>
      </c>
      <c r="J151" s="132"/>
      <c r="K151" s="129"/>
      <c r="L151" s="123"/>
      <c r="M151" s="124"/>
    </row>
    <row r="152" spans="1:13" s="60" customFormat="1" ht="25.5" customHeight="1">
      <c r="A152" s="53">
        <v>74</v>
      </c>
      <c r="B152" s="53" t="s">
        <v>209</v>
      </c>
      <c r="C152" s="54" t="s">
        <v>26</v>
      </c>
      <c r="D152" s="55" t="s">
        <v>129</v>
      </c>
      <c r="E152" s="56" t="s">
        <v>22</v>
      </c>
      <c r="F152" s="57">
        <v>168</v>
      </c>
      <c r="G152" s="57">
        <v>168</v>
      </c>
      <c r="H152" s="58" t="s">
        <v>20</v>
      </c>
      <c r="I152" s="58" t="s">
        <v>224</v>
      </c>
      <c r="J152" s="56"/>
      <c r="K152" s="61"/>
      <c r="L152" s="54"/>
      <c r="M152" s="54"/>
    </row>
    <row r="153" spans="1:13" s="121" customFormat="1" ht="25.5" customHeight="1">
      <c r="A153" s="123">
        <v>74</v>
      </c>
      <c r="B153" s="123" t="s">
        <v>78</v>
      </c>
      <c r="C153" s="124" t="s">
        <v>26</v>
      </c>
      <c r="D153" s="125" t="s">
        <v>129</v>
      </c>
      <c r="E153" s="126" t="s">
        <v>22</v>
      </c>
      <c r="F153" s="127">
        <v>168</v>
      </c>
      <c r="G153" s="127">
        <v>168</v>
      </c>
      <c r="H153" s="128" t="s">
        <v>20</v>
      </c>
      <c r="I153" s="128" t="s">
        <v>224</v>
      </c>
      <c r="J153" s="126"/>
      <c r="K153" s="131"/>
      <c r="L153" s="124"/>
      <c r="M153" s="124"/>
    </row>
    <row r="154" spans="1:13" s="60" customFormat="1" ht="25.5" customHeight="1">
      <c r="A154" s="53">
        <v>75</v>
      </c>
      <c r="B154" s="53" t="s">
        <v>209</v>
      </c>
      <c r="C154" s="54" t="s">
        <v>26</v>
      </c>
      <c r="D154" s="55" t="s">
        <v>130</v>
      </c>
      <c r="E154" s="56" t="s">
        <v>33</v>
      </c>
      <c r="F154" s="57">
        <v>114</v>
      </c>
      <c r="G154" s="57">
        <v>114</v>
      </c>
      <c r="H154" s="58" t="s">
        <v>20</v>
      </c>
      <c r="I154" s="58" t="s">
        <v>224</v>
      </c>
      <c r="J154" s="56"/>
      <c r="K154" s="61"/>
      <c r="L154" s="54"/>
      <c r="M154" s="54"/>
    </row>
    <row r="155" spans="1:13" s="121" customFormat="1" ht="25.5" customHeight="1">
      <c r="A155" s="123">
        <v>75</v>
      </c>
      <c r="B155" s="123" t="s">
        <v>78</v>
      </c>
      <c r="C155" s="124" t="s">
        <v>26</v>
      </c>
      <c r="D155" s="125" t="s">
        <v>130</v>
      </c>
      <c r="E155" s="126" t="s">
        <v>33</v>
      </c>
      <c r="F155" s="127">
        <v>114</v>
      </c>
      <c r="G155" s="127">
        <v>114</v>
      </c>
      <c r="H155" s="128" t="s">
        <v>20</v>
      </c>
      <c r="I155" s="128" t="s">
        <v>224</v>
      </c>
      <c r="J155" s="126"/>
      <c r="K155" s="131"/>
      <c r="L155" s="124"/>
      <c r="M155" s="124"/>
    </row>
    <row r="156" spans="1:13" s="60" customFormat="1" ht="25.5" customHeight="1">
      <c r="A156" s="53">
        <v>76</v>
      </c>
      <c r="B156" s="53" t="s">
        <v>209</v>
      </c>
      <c r="C156" s="54" t="s">
        <v>26</v>
      </c>
      <c r="D156" s="55" t="s">
        <v>51</v>
      </c>
      <c r="E156" s="56" t="s">
        <v>33</v>
      </c>
      <c r="F156" s="57">
        <v>199</v>
      </c>
      <c r="G156" s="57">
        <v>199</v>
      </c>
      <c r="H156" s="58" t="s">
        <v>20</v>
      </c>
      <c r="I156" s="58" t="s">
        <v>224</v>
      </c>
      <c r="J156" s="56"/>
      <c r="K156" s="65"/>
      <c r="L156" s="54"/>
      <c r="M156" s="54"/>
    </row>
    <row r="157" spans="1:13" s="121" customFormat="1" ht="25.5" customHeight="1">
      <c r="A157" s="123">
        <v>76</v>
      </c>
      <c r="B157" s="123" t="s">
        <v>78</v>
      </c>
      <c r="C157" s="124" t="s">
        <v>26</v>
      </c>
      <c r="D157" s="125" t="s">
        <v>51</v>
      </c>
      <c r="E157" s="126" t="s">
        <v>33</v>
      </c>
      <c r="F157" s="127">
        <v>199</v>
      </c>
      <c r="G157" s="127">
        <v>199</v>
      </c>
      <c r="H157" s="128" t="s">
        <v>20</v>
      </c>
      <c r="I157" s="128" t="s">
        <v>224</v>
      </c>
      <c r="J157" s="126"/>
      <c r="K157" s="146"/>
      <c r="L157" s="124"/>
      <c r="M157" s="124"/>
    </row>
    <row r="158" spans="1:13" s="60" customFormat="1" ht="25.5" customHeight="1">
      <c r="A158" s="53">
        <v>77</v>
      </c>
      <c r="B158" s="53" t="s">
        <v>209</v>
      </c>
      <c r="C158" s="54" t="s">
        <v>26</v>
      </c>
      <c r="D158" s="55" t="s">
        <v>52</v>
      </c>
      <c r="E158" s="56" t="s">
        <v>19</v>
      </c>
      <c r="F158" s="57">
        <v>132</v>
      </c>
      <c r="G158" s="57">
        <v>132</v>
      </c>
      <c r="H158" s="58" t="s">
        <v>20</v>
      </c>
      <c r="I158" s="58" t="s">
        <v>224</v>
      </c>
      <c r="J158" s="56"/>
      <c r="K158" s="61"/>
      <c r="L158" s="54"/>
      <c r="M158" s="54"/>
    </row>
    <row r="159" spans="1:13" s="121" customFormat="1" ht="25.5" customHeight="1">
      <c r="A159" s="123">
        <v>77</v>
      </c>
      <c r="B159" s="123" t="s">
        <v>78</v>
      </c>
      <c r="C159" s="124" t="s">
        <v>26</v>
      </c>
      <c r="D159" s="125" t="s">
        <v>52</v>
      </c>
      <c r="E159" s="126" t="s">
        <v>19</v>
      </c>
      <c r="F159" s="127">
        <v>132</v>
      </c>
      <c r="G159" s="127">
        <v>132</v>
      </c>
      <c r="H159" s="128" t="s">
        <v>20</v>
      </c>
      <c r="I159" s="128" t="s">
        <v>224</v>
      </c>
      <c r="J159" s="126"/>
      <c r="K159" s="131"/>
      <c r="L159" s="124"/>
      <c r="M159" s="124"/>
    </row>
    <row r="160" spans="1:13" s="60" customFormat="1" ht="25.5" customHeight="1">
      <c r="A160" s="53">
        <v>78</v>
      </c>
      <c r="B160" s="53" t="s">
        <v>209</v>
      </c>
      <c r="C160" s="54" t="s">
        <v>26</v>
      </c>
      <c r="D160" s="55" t="s">
        <v>53</v>
      </c>
      <c r="E160" s="56" t="s">
        <v>19</v>
      </c>
      <c r="F160" s="57">
        <v>99</v>
      </c>
      <c r="G160" s="57">
        <v>99</v>
      </c>
      <c r="H160" s="58" t="s">
        <v>20</v>
      </c>
      <c r="I160" s="58" t="s">
        <v>224</v>
      </c>
      <c r="J160" s="56"/>
      <c r="K160" s="61"/>
      <c r="L160" s="54"/>
      <c r="M160" s="54"/>
    </row>
    <row r="161" spans="1:21" s="121" customFormat="1" ht="25.5" customHeight="1">
      <c r="A161" s="123">
        <v>78</v>
      </c>
      <c r="B161" s="123" t="s">
        <v>78</v>
      </c>
      <c r="C161" s="124" t="s">
        <v>26</v>
      </c>
      <c r="D161" s="125" t="s">
        <v>53</v>
      </c>
      <c r="E161" s="126" t="s">
        <v>19</v>
      </c>
      <c r="F161" s="127">
        <v>99</v>
      </c>
      <c r="G161" s="127">
        <v>99</v>
      </c>
      <c r="H161" s="128" t="s">
        <v>20</v>
      </c>
      <c r="I161" s="128" t="s">
        <v>224</v>
      </c>
      <c r="J161" s="126"/>
      <c r="K161" s="131"/>
      <c r="L161" s="124"/>
      <c r="M161" s="124"/>
    </row>
    <row r="162" spans="1:21" s="60" customFormat="1" ht="25.5" customHeight="1">
      <c r="A162" s="53">
        <v>79</v>
      </c>
      <c r="B162" s="53" t="s">
        <v>209</v>
      </c>
      <c r="C162" s="54" t="s">
        <v>26</v>
      </c>
      <c r="D162" s="55" t="s">
        <v>131</v>
      </c>
      <c r="E162" s="56" t="s">
        <v>22</v>
      </c>
      <c r="F162" s="57">
        <v>21</v>
      </c>
      <c r="G162" s="57">
        <v>21</v>
      </c>
      <c r="H162" s="58" t="s">
        <v>20</v>
      </c>
      <c r="I162" s="58" t="s">
        <v>224</v>
      </c>
      <c r="J162" s="58"/>
      <c r="K162" s="59"/>
      <c r="L162" s="54"/>
      <c r="M162" s="54"/>
    </row>
    <row r="163" spans="1:21" s="121" customFormat="1" ht="25.5" customHeight="1">
      <c r="A163" s="123">
        <v>79</v>
      </c>
      <c r="B163" s="123" t="s">
        <v>78</v>
      </c>
      <c r="C163" s="124" t="s">
        <v>26</v>
      </c>
      <c r="D163" s="125" t="s">
        <v>131</v>
      </c>
      <c r="E163" s="126" t="s">
        <v>22</v>
      </c>
      <c r="F163" s="127">
        <v>21</v>
      </c>
      <c r="G163" s="127">
        <v>21</v>
      </c>
      <c r="H163" s="128" t="s">
        <v>20</v>
      </c>
      <c r="I163" s="128" t="s">
        <v>224</v>
      </c>
      <c r="J163" s="128"/>
      <c r="K163" s="129"/>
      <c r="L163" s="124"/>
      <c r="M163" s="124"/>
    </row>
    <row r="164" spans="1:21" s="60" customFormat="1" ht="25.5" customHeight="1">
      <c r="A164" s="53">
        <v>80</v>
      </c>
      <c r="B164" s="53" t="s">
        <v>209</v>
      </c>
      <c r="C164" s="54" t="s">
        <v>26</v>
      </c>
      <c r="D164" s="55" t="s">
        <v>54</v>
      </c>
      <c r="E164" s="56" t="s">
        <v>33</v>
      </c>
      <c r="F164" s="57">
        <v>5</v>
      </c>
      <c r="G164" s="57">
        <v>5</v>
      </c>
      <c r="H164" s="58" t="s">
        <v>20</v>
      </c>
      <c r="I164" s="58" t="s">
        <v>224</v>
      </c>
      <c r="J164" s="56"/>
      <c r="K164" s="61"/>
      <c r="L164" s="54"/>
      <c r="M164" s="54"/>
    </row>
    <row r="165" spans="1:21" s="121" customFormat="1" ht="25.5" customHeight="1">
      <c r="A165" s="123">
        <v>80</v>
      </c>
      <c r="B165" s="123" t="s">
        <v>78</v>
      </c>
      <c r="C165" s="124" t="s">
        <v>26</v>
      </c>
      <c r="D165" s="125" t="s">
        <v>54</v>
      </c>
      <c r="E165" s="126" t="s">
        <v>33</v>
      </c>
      <c r="F165" s="127">
        <v>5</v>
      </c>
      <c r="G165" s="127">
        <v>5</v>
      </c>
      <c r="H165" s="128" t="s">
        <v>20</v>
      </c>
      <c r="I165" s="128" t="s">
        <v>224</v>
      </c>
      <c r="J165" s="126"/>
      <c r="K165" s="131"/>
      <c r="L165" s="124"/>
      <c r="M165" s="124"/>
    </row>
    <row r="166" spans="1:21" s="60" customFormat="1" ht="25.5" customHeight="1">
      <c r="A166" s="53">
        <v>81</v>
      </c>
      <c r="B166" s="53" t="s">
        <v>209</v>
      </c>
      <c r="C166" s="54" t="s">
        <v>26</v>
      </c>
      <c r="D166" s="55" t="s">
        <v>132</v>
      </c>
      <c r="E166" s="56" t="s">
        <v>33</v>
      </c>
      <c r="F166" s="57">
        <v>104</v>
      </c>
      <c r="G166" s="57">
        <v>104</v>
      </c>
      <c r="H166" s="58" t="s">
        <v>20</v>
      </c>
      <c r="I166" s="58" t="s">
        <v>224</v>
      </c>
      <c r="J166" s="56"/>
      <c r="K166" s="61"/>
      <c r="L166" s="54"/>
      <c r="M166" s="54"/>
      <c r="N166" s="71"/>
    </row>
    <row r="167" spans="1:21" s="121" customFormat="1" ht="25.5" customHeight="1">
      <c r="A167" s="123">
        <v>81</v>
      </c>
      <c r="B167" s="123" t="s">
        <v>78</v>
      </c>
      <c r="C167" s="124" t="s">
        <v>26</v>
      </c>
      <c r="D167" s="125" t="s">
        <v>132</v>
      </c>
      <c r="E167" s="126" t="s">
        <v>33</v>
      </c>
      <c r="F167" s="127">
        <v>104</v>
      </c>
      <c r="G167" s="127">
        <v>104</v>
      </c>
      <c r="H167" s="128" t="s">
        <v>20</v>
      </c>
      <c r="I167" s="128" t="s">
        <v>224</v>
      </c>
      <c r="J167" s="126"/>
      <c r="K167" s="131"/>
      <c r="L167" s="124"/>
      <c r="M167" s="124"/>
      <c r="N167" s="147"/>
    </row>
    <row r="168" spans="1:21" s="60" customFormat="1" ht="25.5" customHeight="1">
      <c r="A168" s="53">
        <v>82</v>
      </c>
      <c r="B168" s="53" t="s">
        <v>209</v>
      </c>
      <c r="C168" s="54" t="s">
        <v>26</v>
      </c>
      <c r="D168" s="55" t="s">
        <v>133</v>
      </c>
      <c r="E168" s="56" t="s">
        <v>22</v>
      </c>
      <c r="F168" s="57">
        <v>22</v>
      </c>
      <c r="G168" s="57">
        <v>22</v>
      </c>
      <c r="H168" s="58" t="s">
        <v>20</v>
      </c>
      <c r="I168" s="58" t="s">
        <v>224</v>
      </c>
      <c r="J168" s="56"/>
      <c r="K168" s="61"/>
      <c r="L168" s="54"/>
      <c r="M168" s="54"/>
    </row>
    <row r="169" spans="1:21" s="121" customFormat="1" ht="25.5" customHeight="1">
      <c r="A169" s="123">
        <v>82</v>
      </c>
      <c r="B169" s="123" t="s">
        <v>78</v>
      </c>
      <c r="C169" s="124" t="s">
        <v>26</v>
      </c>
      <c r="D169" s="125" t="s">
        <v>133</v>
      </c>
      <c r="E169" s="126" t="s">
        <v>22</v>
      </c>
      <c r="F169" s="127">
        <v>22</v>
      </c>
      <c r="G169" s="127">
        <v>22</v>
      </c>
      <c r="H169" s="128" t="s">
        <v>20</v>
      </c>
      <c r="I169" s="128" t="s">
        <v>224</v>
      </c>
      <c r="J169" s="126"/>
      <c r="K169" s="131"/>
      <c r="L169" s="124"/>
      <c r="M169" s="124"/>
    </row>
    <row r="170" spans="1:21" s="60" customFormat="1" ht="25.5" customHeight="1">
      <c r="A170" s="53">
        <v>83</v>
      </c>
      <c r="B170" s="53" t="s">
        <v>209</v>
      </c>
      <c r="C170" s="54" t="s">
        <v>26</v>
      </c>
      <c r="D170" s="55" t="s">
        <v>55</v>
      </c>
      <c r="E170" s="56" t="s">
        <v>19</v>
      </c>
      <c r="F170" s="57">
        <v>432</v>
      </c>
      <c r="G170" s="57">
        <v>432</v>
      </c>
      <c r="H170" s="58" t="s">
        <v>20</v>
      </c>
      <c r="I170" s="58" t="s">
        <v>224</v>
      </c>
      <c r="J170" s="56"/>
      <c r="K170" s="61"/>
      <c r="L170" s="54"/>
      <c r="M170" s="54"/>
    </row>
    <row r="171" spans="1:21" s="121" customFormat="1" ht="25.5" customHeight="1">
      <c r="A171" s="123">
        <v>83</v>
      </c>
      <c r="B171" s="123" t="s">
        <v>78</v>
      </c>
      <c r="C171" s="124" t="s">
        <v>26</v>
      </c>
      <c r="D171" s="125" t="s">
        <v>55</v>
      </c>
      <c r="E171" s="126" t="s">
        <v>19</v>
      </c>
      <c r="F171" s="127">
        <v>432</v>
      </c>
      <c r="G171" s="127">
        <v>432</v>
      </c>
      <c r="H171" s="128" t="s">
        <v>20</v>
      </c>
      <c r="I171" s="128" t="s">
        <v>224</v>
      </c>
      <c r="J171" s="126"/>
      <c r="K171" s="131"/>
      <c r="L171" s="124"/>
      <c r="M171" s="124"/>
    </row>
    <row r="172" spans="1:21" s="60" customFormat="1" ht="25.5" customHeight="1">
      <c r="A172" s="53">
        <v>84</v>
      </c>
      <c r="B172" s="53" t="s">
        <v>209</v>
      </c>
      <c r="C172" s="54" t="s">
        <v>26</v>
      </c>
      <c r="D172" s="55" t="s">
        <v>134</v>
      </c>
      <c r="E172" s="56" t="s">
        <v>18</v>
      </c>
      <c r="F172" s="57">
        <v>8</v>
      </c>
      <c r="G172" s="57">
        <v>8</v>
      </c>
      <c r="H172" s="58" t="s">
        <v>20</v>
      </c>
      <c r="I172" s="58" t="s">
        <v>224</v>
      </c>
      <c r="J172" s="56"/>
      <c r="K172" s="61"/>
      <c r="L172" s="54"/>
      <c r="M172" s="54"/>
    </row>
    <row r="173" spans="1:21" s="121" customFormat="1" ht="25.5" customHeight="1">
      <c r="A173" s="123">
        <v>84</v>
      </c>
      <c r="B173" s="123" t="s">
        <v>78</v>
      </c>
      <c r="C173" s="124" t="s">
        <v>26</v>
      </c>
      <c r="D173" s="125" t="s">
        <v>134</v>
      </c>
      <c r="E173" s="126" t="s">
        <v>18</v>
      </c>
      <c r="F173" s="127">
        <v>8</v>
      </c>
      <c r="G173" s="127">
        <v>8</v>
      </c>
      <c r="H173" s="128" t="s">
        <v>20</v>
      </c>
      <c r="I173" s="128" t="s">
        <v>224</v>
      </c>
      <c r="J173" s="126"/>
      <c r="K173" s="131"/>
      <c r="L173" s="124"/>
      <c r="M173" s="124"/>
    </row>
    <row r="174" spans="1:21" s="60" customFormat="1" ht="25.5" customHeight="1">
      <c r="A174" s="53">
        <v>85</v>
      </c>
      <c r="B174" s="53" t="s">
        <v>209</v>
      </c>
      <c r="C174" s="54" t="s">
        <v>26</v>
      </c>
      <c r="D174" s="55" t="s">
        <v>189</v>
      </c>
      <c r="E174" s="56" t="s">
        <v>18</v>
      </c>
      <c r="F174" s="57">
        <v>1</v>
      </c>
      <c r="G174" s="57">
        <v>1</v>
      </c>
      <c r="H174" s="58" t="s">
        <v>191</v>
      </c>
      <c r="I174" s="64" t="s">
        <v>226</v>
      </c>
      <c r="J174" s="56"/>
      <c r="K174" s="61"/>
      <c r="L174" s="54"/>
      <c r="M174" s="54"/>
      <c r="N174" s="73" t="s">
        <v>213</v>
      </c>
    </row>
    <row r="175" spans="1:21" s="121" customFormat="1" ht="25.5" customHeight="1">
      <c r="A175" s="123">
        <v>85</v>
      </c>
      <c r="B175" s="123" t="s">
        <v>78</v>
      </c>
      <c r="C175" s="124" t="s">
        <v>26</v>
      </c>
      <c r="D175" s="125" t="s">
        <v>189</v>
      </c>
      <c r="E175" s="126" t="s">
        <v>18</v>
      </c>
      <c r="F175" s="127">
        <v>1</v>
      </c>
      <c r="G175" s="127">
        <v>1</v>
      </c>
      <c r="H175" s="128" t="s">
        <v>191</v>
      </c>
      <c r="I175" s="135" t="s">
        <v>226</v>
      </c>
      <c r="J175" s="126"/>
      <c r="K175" s="131"/>
      <c r="L175" s="124"/>
      <c r="M175" s="123"/>
      <c r="U175" s="60"/>
    </row>
    <row r="176" spans="1:21" s="60" customFormat="1" ht="25.5" customHeight="1">
      <c r="A176" s="53">
        <v>86</v>
      </c>
      <c r="B176" s="53" t="s">
        <v>209</v>
      </c>
      <c r="C176" s="54" t="s">
        <v>26</v>
      </c>
      <c r="D176" s="55" t="s">
        <v>135</v>
      </c>
      <c r="E176" s="56" t="s">
        <v>22</v>
      </c>
      <c r="F176" s="57">
        <v>9</v>
      </c>
      <c r="G176" s="57">
        <v>9</v>
      </c>
      <c r="H176" s="58" t="s">
        <v>20</v>
      </c>
      <c r="I176" s="58" t="s">
        <v>224</v>
      </c>
      <c r="J176" s="56"/>
      <c r="K176" s="61"/>
      <c r="L176" s="54"/>
      <c r="M176" s="54"/>
    </row>
    <row r="177" spans="1:13" s="121" customFormat="1" ht="25.5" customHeight="1">
      <c r="A177" s="123">
        <v>86</v>
      </c>
      <c r="B177" s="123" t="s">
        <v>78</v>
      </c>
      <c r="C177" s="124" t="s">
        <v>26</v>
      </c>
      <c r="D177" s="125" t="s">
        <v>135</v>
      </c>
      <c r="E177" s="126" t="s">
        <v>22</v>
      </c>
      <c r="F177" s="127">
        <v>9</v>
      </c>
      <c r="G177" s="127">
        <v>9</v>
      </c>
      <c r="H177" s="128" t="s">
        <v>20</v>
      </c>
      <c r="I177" s="128" t="s">
        <v>224</v>
      </c>
      <c r="J177" s="126"/>
      <c r="K177" s="131"/>
      <c r="L177" s="124"/>
      <c r="M177" s="124"/>
    </row>
    <row r="178" spans="1:13" s="60" customFormat="1" ht="25.5" customHeight="1">
      <c r="A178" s="53">
        <v>87</v>
      </c>
      <c r="B178" s="53" t="s">
        <v>209</v>
      </c>
      <c r="C178" s="54" t="s">
        <v>26</v>
      </c>
      <c r="D178" s="55" t="s">
        <v>136</v>
      </c>
      <c r="E178" s="56" t="s">
        <v>33</v>
      </c>
      <c r="F178" s="57">
        <v>166</v>
      </c>
      <c r="G178" s="57">
        <v>166</v>
      </c>
      <c r="H178" s="58" t="s">
        <v>20</v>
      </c>
      <c r="I178" s="58" t="s">
        <v>224</v>
      </c>
      <c r="J178" s="56"/>
      <c r="K178" s="61"/>
      <c r="L178" s="54"/>
      <c r="M178" s="54"/>
    </row>
    <row r="179" spans="1:13" s="121" customFormat="1" ht="25.5" customHeight="1">
      <c r="A179" s="123">
        <v>87</v>
      </c>
      <c r="B179" s="123" t="s">
        <v>78</v>
      </c>
      <c r="C179" s="124" t="s">
        <v>26</v>
      </c>
      <c r="D179" s="125" t="s">
        <v>136</v>
      </c>
      <c r="E179" s="126" t="s">
        <v>33</v>
      </c>
      <c r="F179" s="127">
        <v>166</v>
      </c>
      <c r="G179" s="127">
        <v>166</v>
      </c>
      <c r="H179" s="128" t="s">
        <v>20</v>
      </c>
      <c r="I179" s="128" t="s">
        <v>224</v>
      </c>
      <c r="J179" s="126"/>
      <c r="K179" s="131"/>
      <c r="L179" s="124"/>
      <c r="M179" s="124"/>
    </row>
    <row r="180" spans="1:13" s="60" customFormat="1" ht="25.5" customHeight="1">
      <c r="A180" s="53">
        <v>88</v>
      </c>
      <c r="B180" s="53" t="s">
        <v>209</v>
      </c>
      <c r="C180" s="54" t="s">
        <v>96</v>
      </c>
      <c r="D180" s="55" t="s">
        <v>137</v>
      </c>
      <c r="E180" s="56" t="s">
        <v>112</v>
      </c>
      <c r="F180" s="57">
        <v>167</v>
      </c>
      <c r="G180" s="57">
        <v>167</v>
      </c>
      <c r="H180" s="58" t="s">
        <v>20</v>
      </c>
      <c r="I180" s="58" t="s">
        <v>224</v>
      </c>
      <c r="J180" s="58"/>
      <c r="K180" s="59"/>
      <c r="L180" s="54"/>
      <c r="M180" s="54"/>
    </row>
    <row r="181" spans="1:13" s="121" customFormat="1" ht="25.5" customHeight="1">
      <c r="A181" s="123">
        <v>88</v>
      </c>
      <c r="B181" s="123" t="s">
        <v>78</v>
      </c>
      <c r="C181" s="124" t="s">
        <v>26</v>
      </c>
      <c r="D181" s="125" t="s">
        <v>137</v>
      </c>
      <c r="E181" s="126" t="s">
        <v>22</v>
      </c>
      <c r="F181" s="127">
        <v>167</v>
      </c>
      <c r="G181" s="127">
        <v>167</v>
      </c>
      <c r="H181" s="128" t="s">
        <v>20</v>
      </c>
      <c r="I181" s="128" t="s">
        <v>224</v>
      </c>
      <c r="J181" s="128"/>
      <c r="K181" s="129"/>
      <c r="L181" s="124"/>
      <c r="M181" s="124"/>
    </row>
    <row r="182" spans="1:13" s="60" customFormat="1" ht="25.5" customHeight="1">
      <c r="A182" s="53">
        <v>89</v>
      </c>
      <c r="B182" s="53" t="s">
        <v>209</v>
      </c>
      <c r="C182" s="54" t="s">
        <v>96</v>
      </c>
      <c r="D182" s="55" t="s">
        <v>138</v>
      </c>
      <c r="E182" s="56" t="s">
        <v>139</v>
      </c>
      <c r="F182" s="57">
        <v>61</v>
      </c>
      <c r="G182" s="57">
        <v>61</v>
      </c>
      <c r="H182" s="58" t="s">
        <v>20</v>
      </c>
      <c r="I182" s="58" t="s">
        <v>224</v>
      </c>
      <c r="J182" s="56"/>
      <c r="K182" s="61"/>
      <c r="L182" s="54"/>
      <c r="M182" s="54"/>
    </row>
    <row r="183" spans="1:13" s="121" customFormat="1" ht="25.5" customHeight="1">
      <c r="A183" s="123">
        <v>89</v>
      </c>
      <c r="B183" s="123" t="s">
        <v>78</v>
      </c>
      <c r="C183" s="124" t="s">
        <v>26</v>
      </c>
      <c r="D183" s="125" t="s">
        <v>138</v>
      </c>
      <c r="E183" s="126" t="s">
        <v>33</v>
      </c>
      <c r="F183" s="127">
        <v>61</v>
      </c>
      <c r="G183" s="127">
        <v>61</v>
      </c>
      <c r="H183" s="128" t="s">
        <v>20</v>
      </c>
      <c r="I183" s="128" t="s">
        <v>224</v>
      </c>
      <c r="J183" s="126"/>
      <c r="K183" s="131"/>
      <c r="L183" s="124"/>
      <c r="M183" s="124"/>
    </row>
    <row r="184" spans="1:13" s="60" customFormat="1" ht="25.5" customHeight="1">
      <c r="A184" s="53">
        <v>90</v>
      </c>
      <c r="B184" s="53" t="s">
        <v>209</v>
      </c>
      <c r="C184" s="54" t="s">
        <v>26</v>
      </c>
      <c r="D184" s="55" t="s">
        <v>76</v>
      </c>
      <c r="E184" s="56" t="s">
        <v>22</v>
      </c>
      <c r="F184" s="57">
        <v>109</v>
      </c>
      <c r="G184" s="57">
        <v>109</v>
      </c>
      <c r="H184" s="58" t="s">
        <v>20</v>
      </c>
      <c r="I184" s="58" t="s">
        <v>224</v>
      </c>
      <c r="J184" s="58"/>
      <c r="K184" s="59"/>
      <c r="L184" s="54"/>
      <c r="M184" s="54"/>
    </row>
    <row r="185" spans="1:13" s="121" customFormat="1" ht="25.5" customHeight="1">
      <c r="A185" s="123">
        <v>90</v>
      </c>
      <c r="B185" s="123" t="s">
        <v>78</v>
      </c>
      <c r="C185" s="124" t="s">
        <v>26</v>
      </c>
      <c r="D185" s="125" t="s">
        <v>76</v>
      </c>
      <c r="E185" s="126" t="s">
        <v>22</v>
      </c>
      <c r="F185" s="127">
        <v>109</v>
      </c>
      <c r="G185" s="127">
        <v>109</v>
      </c>
      <c r="H185" s="128" t="s">
        <v>20</v>
      </c>
      <c r="I185" s="128" t="s">
        <v>224</v>
      </c>
      <c r="J185" s="128"/>
      <c r="K185" s="129"/>
      <c r="L185" s="124"/>
      <c r="M185" s="124"/>
    </row>
    <row r="186" spans="1:13" s="60" customFormat="1" ht="25.5" customHeight="1">
      <c r="A186" s="53">
        <v>91</v>
      </c>
      <c r="B186" s="53" t="s">
        <v>209</v>
      </c>
      <c r="C186" s="54" t="s">
        <v>26</v>
      </c>
      <c r="D186" s="55" t="s">
        <v>140</v>
      </c>
      <c r="E186" s="56" t="s">
        <v>22</v>
      </c>
      <c r="F186" s="57">
        <v>10</v>
      </c>
      <c r="G186" s="57">
        <v>10</v>
      </c>
      <c r="H186" s="58" t="s">
        <v>20</v>
      </c>
      <c r="I186" s="58" t="s">
        <v>224</v>
      </c>
      <c r="J186" s="58"/>
      <c r="K186" s="59"/>
      <c r="L186" s="54"/>
      <c r="M186" s="54"/>
    </row>
    <row r="187" spans="1:13" s="121" customFormat="1" ht="25.5" customHeight="1">
      <c r="A187" s="123">
        <v>91</v>
      </c>
      <c r="B187" s="123" t="s">
        <v>78</v>
      </c>
      <c r="C187" s="124" t="s">
        <v>26</v>
      </c>
      <c r="D187" s="125" t="s">
        <v>140</v>
      </c>
      <c r="E187" s="126" t="s">
        <v>22</v>
      </c>
      <c r="F187" s="127">
        <v>10</v>
      </c>
      <c r="G187" s="127">
        <v>10</v>
      </c>
      <c r="H187" s="128" t="s">
        <v>20</v>
      </c>
      <c r="I187" s="128" t="s">
        <v>224</v>
      </c>
      <c r="J187" s="128"/>
      <c r="K187" s="129"/>
      <c r="L187" s="124"/>
      <c r="M187" s="124"/>
    </row>
    <row r="188" spans="1:13" s="60" customFormat="1" ht="25.5" customHeight="1">
      <c r="A188" s="53">
        <v>92</v>
      </c>
      <c r="B188" s="53" t="s">
        <v>209</v>
      </c>
      <c r="C188" s="54" t="s">
        <v>26</v>
      </c>
      <c r="D188" s="55" t="s">
        <v>56</v>
      </c>
      <c r="E188" s="56" t="s">
        <v>33</v>
      </c>
      <c r="F188" s="57">
        <v>77</v>
      </c>
      <c r="G188" s="57">
        <v>77</v>
      </c>
      <c r="H188" s="58" t="s">
        <v>20</v>
      </c>
      <c r="I188" s="58" t="s">
        <v>224</v>
      </c>
      <c r="J188" s="58"/>
      <c r="K188" s="59"/>
      <c r="L188" s="54"/>
      <c r="M188" s="54"/>
    </row>
    <row r="189" spans="1:13" s="121" customFormat="1" ht="25.5" customHeight="1">
      <c r="A189" s="123">
        <v>92</v>
      </c>
      <c r="B189" s="123" t="s">
        <v>78</v>
      </c>
      <c r="C189" s="124" t="s">
        <v>26</v>
      </c>
      <c r="D189" s="125" t="s">
        <v>56</v>
      </c>
      <c r="E189" s="126" t="s">
        <v>33</v>
      </c>
      <c r="F189" s="127">
        <v>77</v>
      </c>
      <c r="G189" s="127">
        <v>77</v>
      </c>
      <c r="H189" s="128" t="s">
        <v>20</v>
      </c>
      <c r="I189" s="128" t="s">
        <v>224</v>
      </c>
      <c r="J189" s="128"/>
      <c r="K189" s="129"/>
      <c r="L189" s="124"/>
      <c r="M189" s="124"/>
    </row>
    <row r="190" spans="1:13" s="60" customFormat="1" ht="25.5" customHeight="1">
      <c r="A190" s="53">
        <v>93</v>
      </c>
      <c r="B190" s="53" t="s">
        <v>209</v>
      </c>
      <c r="C190" s="54" t="s">
        <v>26</v>
      </c>
      <c r="D190" s="55" t="s">
        <v>141</v>
      </c>
      <c r="E190" s="56" t="s">
        <v>22</v>
      </c>
      <c r="F190" s="57">
        <v>3</v>
      </c>
      <c r="G190" s="57">
        <v>3</v>
      </c>
      <c r="H190" s="58" t="s">
        <v>20</v>
      </c>
      <c r="I190" s="58" t="s">
        <v>224</v>
      </c>
      <c r="J190" s="58"/>
      <c r="K190" s="59"/>
      <c r="L190" s="54"/>
      <c r="M190" s="54"/>
    </row>
    <row r="191" spans="1:13" s="121" customFormat="1" ht="25.5" customHeight="1">
      <c r="A191" s="123">
        <v>93</v>
      </c>
      <c r="B191" s="123" t="s">
        <v>78</v>
      </c>
      <c r="C191" s="124" t="s">
        <v>26</v>
      </c>
      <c r="D191" s="125" t="s">
        <v>141</v>
      </c>
      <c r="E191" s="126" t="s">
        <v>22</v>
      </c>
      <c r="F191" s="127">
        <v>3</v>
      </c>
      <c r="G191" s="127">
        <v>3</v>
      </c>
      <c r="H191" s="128" t="s">
        <v>20</v>
      </c>
      <c r="I191" s="128" t="s">
        <v>224</v>
      </c>
      <c r="J191" s="128"/>
      <c r="K191" s="129"/>
      <c r="L191" s="124"/>
      <c r="M191" s="124"/>
    </row>
    <row r="192" spans="1:13" s="60" customFormat="1" ht="25.5" customHeight="1">
      <c r="A192" s="53">
        <v>94</v>
      </c>
      <c r="B192" s="53" t="s">
        <v>209</v>
      </c>
      <c r="C192" s="54" t="s">
        <v>26</v>
      </c>
      <c r="D192" s="55" t="s">
        <v>142</v>
      </c>
      <c r="E192" s="56" t="s">
        <v>22</v>
      </c>
      <c r="F192" s="57">
        <v>67</v>
      </c>
      <c r="G192" s="57">
        <v>67</v>
      </c>
      <c r="H192" s="58" t="s">
        <v>20</v>
      </c>
      <c r="I192" s="58" t="s">
        <v>224</v>
      </c>
      <c r="J192" s="58"/>
      <c r="K192" s="59"/>
      <c r="L192" s="54"/>
      <c r="M192" s="54"/>
    </row>
    <row r="193" spans="1:13" s="121" customFormat="1" ht="25.5" customHeight="1">
      <c r="A193" s="123">
        <v>94</v>
      </c>
      <c r="B193" s="123" t="s">
        <v>78</v>
      </c>
      <c r="C193" s="124" t="s">
        <v>26</v>
      </c>
      <c r="D193" s="125" t="s">
        <v>142</v>
      </c>
      <c r="E193" s="126" t="s">
        <v>22</v>
      </c>
      <c r="F193" s="127">
        <v>67</v>
      </c>
      <c r="G193" s="127">
        <v>67</v>
      </c>
      <c r="H193" s="128" t="s">
        <v>20</v>
      </c>
      <c r="I193" s="128" t="s">
        <v>224</v>
      </c>
      <c r="J193" s="128"/>
      <c r="K193" s="129"/>
      <c r="L193" s="124"/>
      <c r="M193" s="124"/>
    </row>
    <row r="194" spans="1:13" s="60" customFormat="1" ht="25.5" customHeight="1">
      <c r="A194" s="53">
        <v>95</v>
      </c>
      <c r="B194" s="53" t="s">
        <v>209</v>
      </c>
      <c r="C194" s="54" t="s">
        <v>26</v>
      </c>
      <c r="D194" s="55" t="s">
        <v>143</v>
      </c>
      <c r="E194" s="56" t="s">
        <v>22</v>
      </c>
      <c r="F194" s="57">
        <v>53</v>
      </c>
      <c r="G194" s="57">
        <v>53</v>
      </c>
      <c r="H194" s="58" t="s">
        <v>20</v>
      </c>
      <c r="I194" s="58" t="s">
        <v>224</v>
      </c>
      <c r="J194" s="58"/>
      <c r="K194" s="59"/>
      <c r="L194" s="53"/>
      <c r="M194" s="54"/>
    </row>
    <row r="195" spans="1:13" s="121" customFormat="1" ht="25.5" customHeight="1">
      <c r="A195" s="123">
        <v>95</v>
      </c>
      <c r="B195" s="123" t="s">
        <v>78</v>
      </c>
      <c r="C195" s="124" t="s">
        <v>26</v>
      </c>
      <c r="D195" s="125" t="s">
        <v>143</v>
      </c>
      <c r="E195" s="126" t="s">
        <v>22</v>
      </c>
      <c r="F195" s="127">
        <v>53</v>
      </c>
      <c r="G195" s="127">
        <v>53</v>
      </c>
      <c r="H195" s="128" t="s">
        <v>20</v>
      </c>
      <c r="I195" s="128" t="s">
        <v>224</v>
      </c>
      <c r="J195" s="128"/>
      <c r="K195" s="129"/>
      <c r="L195" s="123"/>
      <c r="M195" s="124"/>
    </row>
    <row r="196" spans="1:13" s="60" customFormat="1" ht="25.5" customHeight="1">
      <c r="A196" s="53">
        <v>96</v>
      </c>
      <c r="B196" s="53" t="s">
        <v>209</v>
      </c>
      <c r="C196" s="54" t="s">
        <v>26</v>
      </c>
      <c r="D196" s="55" t="s">
        <v>57</v>
      </c>
      <c r="E196" s="56" t="s">
        <v>19</v>
      </c>
      <c r="F196" s="57">
        <v>40</v>
      </c>
      <c r="G196" s="57">
        <v>40</v>
      </c>
      <c r="H196" s="58" t="s">
        <v>20</v>
      </c>
      <c r="I196" s="58" t="s">
        <v>224</v>
      </c>
      <c r="J196" s="58"/>
      <c r="K196" s="59"/>
      <c r="L196" s="53"/>
      <c r="M196" s="54"/>
    </row>
    <row r="197" spans="1:13" s="121" customFormat="1" ht="25.5" customHeight="1">
      <c r="A197" s="123">
        <v>96</v>
      </c>
      <c r="B197" s="123" t="s">
        <v>78</v>
      </c>
      <c r="C197" s="124" t="s">
        <v>26</v>
      </c>
      <c r="D197" s="125" t="s">
        <v>57</v>
      </c>
      <c r="E197" s="126" t="s">
        <v>19</v>
      </c>
      <c r="F197" s="127">
        <v>40</v>
      </c>
      <c r="G197" s="127">
        <v>40</v>
      </c>
      <c r="H197" s="128" t="s">
        <v>20</v>
      </c>
      <c r="I197" s="128" t="s">
        <v>224</v>
      </c>
      <c r="J197" s="128"/>
      <c r="K197" s="129"/>
      <c r="L197" s="123"/>
      <c r="M197" s="124"/>
    </row>
    <row r="198" spans="1:13" s="60" customFormat="1" ht="25.5" customHeight="1">
      <c r="A198" s="53">
        <v>97</v>
      </c>
      <c r="B198" s="53" t="s">
        <v>209</v>
      </c>
      <c r="C198" s="54" t="s">
        <v>26</v>
      </c>
      <c r="D198" s="55" t="s">
        <v>58</v>
      </c>
      <c r="E198" s="56" t="s">
        <v>19</v>
      </c>
      <c r="F198" s="57">
        <v>101</v>
      </c>
      <c r="G198" s="57">
        <v>101</v>
      </c>
      <c r="H198" s="58" t="s">
        <v>20</v>
      </c>
      <c r="I198" s="58" t="s">
        <v>224</v>
      </c>
      <c r="J198" s="56"/>
      <c r="K198" s="61"/>
      <c r="L198" s="54"/>
      <c r="M198" s="54"/>
    </row>
    <row r="199" spans="1:13" s="121" customFormat="1" ht="25.5" customHeight="1">
      <c r="A199" s="123">
        <v>97</v>
      </c>
      <c r="B199" s="123" t="s">
        <v>78</v>
      </c>
      <c r="C199" s="124" t="s">
        <v>26</v>
      </c>
      <c r="D199" s="125" t="s">
        <v>58</v>
      </c>
      <c r="E199" s="126" t="s">
        <v>19</v>
      </c>
      <c r="F199" s="127">
        <v>101</v>
      </c>
      <c r="G199" s="127">
        <v>101</v>
      </c>
      <c r="H199" s="128" t="s">
        <v>20</v>
      </c>
      <c r="I199" s="128" t="s">
        <v>224</v>
      </c>
      <c r="J199" s="126"/>
      <c r="K199" s="131"/>
      <c r="L199" s="124"/>
      <c r="M199" s="124"/>
    </row>
    <row r="200" spans="1:13" s="60" customFormat="1" ht="25.5" customHeight="1">
      <c r="A200" s="53">
        <v>98</v>
      </c>
      <c r="B200" s="53" t="s">
        <v>209</v>
      </c>
      <c r="C200" s="54" t="s">
        <v>26</v>
      </c>
      <c r="D200" s="55" t="s">
        <v>177</v>
      </c>
      <c r="E200" s="56" t="s">
        <v>22</v>
      </c>
      <c r="F200" s="57">
        <v>100</v>
      </c>
      <c r="G200" s="57">
        <v>100</v>
      </c>
      <c r="H200" s="58" t="s">
        <v>20</v>
      </c>
      <c r="I200" s="58" t="s">
        <v>224</v>
      </c>
      <c r="J200" s="56"/>
      <c r="K200" s="61"/>
      <c r="L200" s="54"/>
      <c r="M200" s="54"/>
    </row>
    <row r="201" spans="1:13" s="121" customFormat="1" ht="25.5" customHeight="1">
      <c r="A201" s="123">
        <v>98</v>
      </c>
      <c r="B201" s="123" t="s">
        <v>78</v>
      </c>
      <c r="C201" s="124" t="s">
        <v>26</v>
      </c>
      <c r="D201" s="125" t="s">
        <v>177</v>
      </c>
      <c r="E201" s="126" t="s">
        <v>22</v>
      </c>
      <c r="F201" s="127">
        <v>100</v>
      </c>
      <c r="G201" s="127">
        <v>100</v>
      </c>
      <c r="H201" s="128" t="s">
        <v>20</v>
      </c>
      <c r="I201" s="128" t="s">
        <v>224</v>
      </c>
      <c r="J201" s="126"/>
      <c r="K201" s="131"/>
      <c r="L201" s="124"/>
      <c r="M201" s="124"/>
    </row>
    <row r="202" spans="1:13" s="60" customFormat="1" ht="25.5" customHeight="1">
      <c r="A202" s="53">
        <v>99</v>
      </c>
      <c r="B202" s="53" t="s">
        <v>209</v>
      </c>
      <c r="C202" s="54" t="s">
        <v>26</v>
      </c>
      <c r="D202" s="55" t="s">
        <v>144</v>
      </c>
      <c r="E202" s="56" t="s">
        <v>22</v>
      </c>
      <c r="F202" s="57">
        <v>143</v>
      </c>
      <c r="G202" s="57">
        <v>143</v>
      </c>
      <c r="H202" s="58" t="s">
        <v>20</v>
      </c>
      <c r="I202" s="58" t="s">
        <v>224</v>
      </c>
      <c r="J202" s="58"/>
      <c r="K202" s="59"/>
      <c r="L202" s="54"/>
      <c r="M202" s="54"/>
    </row>
    <row r="203" spans="1:13" s="121" customFormat="1" ht="25.5" customHeight="1">
      <c r="A203" s="123">
        <v>99</v>
      </c>
      <c r="B203" s="123" t="s">
        <v>78</v>
      </c>
      <c r="C203" s="124" t="s">
        <v>26</v>
      </c>
      <c r="D203" s="125" t="s">
        <v>144</v>
      </c>
      <c r="E203" s="126" t="s">
        <v>22</v>
      </c>
      <c r="F203" s="127">
        <v>143</v>
      </c>
      <c r="G203" s="127">
        <v>143</v>
      </c>
      <c r="H203" s="128" t="s">
        <v>20</v>
      </c>
      <c r="I203" s="128" t="s">
        <v>224</v>
      </c>
      <c r="J203" s="128"/>
      <c r="K203" s="129"/>
      <c r="L203" s="124"/>
      <c r="M203" s="124"/>
    </row>
    <row r="204" spans="1:13" s="60" customFormat="1" ht="25.5" customHeight="1">
      <c r="A204" s="53">
        <v>100</v>
      </c>
      <c r="B204" s="53" t="s">
        <v>209</v>
      </c>
      <c r="C204" s="54" t="s">
        <v>26</v>
      </c>
      <c r="D204" s="55" t="s">
        <v>59</v>
      </c>
      <c r="E204" s="56" t="s">
        <v>19</v>
      </c>
      <c r="F204" s="57">
        <v>96</v>
      </c>
      <c r="G204" s="57">
        <v>96</v>
      </c>
      <c r="H204" s="58" t="s">
        <v>20</v>
      </c>
      <c r="I204" s="58" t="s">
        <v>224</v>
      </c>
      <c r="J204" s="56"/>
      <c r="K204" s="59"/>
      <c r="L204" s="54"/>
      <c r="M204" s="54"/>
    </row>
    <row r="205" spans="1:13" s="121" customFormat="1" ht="25.5" customHeight="1">
      <c r="A205" s="123">
        <v>100</v>
      </c>
      <c r="B205" s="123" t="s">
        <v>78</v>
      </c>
      <c r="C205" s="124" t="s">
        <v>26</v>
      </c>
      <c r="D205" s="125" t="s">
        <v>59</v>
      </c>
      <c r="E205" s="126" t="s">
        <v>19</v>
      </c>
      <c r="F205" s="127">
        <v>96</v>
      </c>
      <c r="G205" s="127">
        <v>96</v>
      </c>
      <c r="H205" s="128" t="s">
        <v>20</v>
      </c>
      <c r="I205" s="128" t="s">
        <v>224</v>
      </c>
      <c r="J205" s="126"/>
      <c r="K205" s="129"/>
      <c r="L205" s="124"/>
      <c r="M205" s="124"/>
    </row>
    <row r="206" spans="1:13" s="60" customFormat="1" ht="25.5" customHeight="1">
      <c r="A206" s="53">
        <v>101</v>
      </c>
      <c r="B206" s="53" t="s">
        <v>209</v>
      </c>
      <c r="C206" s="54" t="s">
        <v>26</v>
      </c>
      <c r="D206" s="55" t="s">
        <v>60</v>
      </c>
      <c r="E206" s="56" t="s">
        <v>19</v>
      </c>
      <c r="F206" s="57">
        <v>2</v>
      </c>
      <c r="G206" s="57">
        <v>2</v>
      </c>
      <c r="H206" s="58" t="s">
        <v>20</v>
      </c>
      <c r="I206" s="58" t="s">
        <v>224</v>
      </c>
      <c r="J206" s="56"/>
      <c r="K206" s="61"/>
      <c r="L206" s="54"/>
      <c r="M206" s="54"/>
    </row>
    <row r="207" spans="1:13" s="121" customFormat="1" ht="25.5" customHeight="1">
      <c r="A207" s="123">
        <v>101</v>
      </c>
      <c r="B207" s="123" t="s">
        <v>78</v>
      </c>
      <c r="C207" s="124" t="s">
        <v>26</v>
      </c>
      <c r="D207" s="125" t="s">
        <v>60</v>
      </c>
      <c r="E207" s="126" t="s">
        <v>19</v>
      </c>
      <c r="F207" s="127">
        <v>2</v>
      </c>
      <c r="G207" s="127">
        <v>2</v>
      </c>
      <c r="H207" s="128" t="s">
        <v>20</v>
      </c>
      <c r="I207" s="128" t="s">
        <v>224</v>
      </c>
      <c r="J207" s="126"/>
      <c r="K207" s="131"/>
      <c r="L207" s="124"/>
      <c r="M207" s="124"/>
    </row>
    <row r="208" spans="1:13" s="60" customFormat="1" ht="25.5" customHeight="1">
      <c r="A208" s="53">
        <v>102</v>
      </c>
      <c r="B208" s="53" t="s">
        <v>209</v>
      </c>
      <c r="C208" s="54" t="s">
        <v>186</v>
      </c>
      <c r="D208" s="55" t="s">
        <v>187</v>
      </c>
      <c r="E208" s="56" t="s">
        <v>188</v>
      </c>
      <c r="F208" s="57">
        <v>1</v>
      </c>
      <c r="G208" s="57">
        <v>1</v>
      </c>
      <c r="H208" s="58" t="s">
        <v>20</v>
      </c>
      <c r="I208" s="58" t="s">
        <v>224</v>
      </c>
      <c r="J208" s="56"/>
      <c r="K208" s="61"/>
      <c r="L208" s="54"/>
      <c r="M208" s="54"/>
    </row>
    <row r="209" spans="1:13" s="121" customFormat="1" ht="25.5" customHeight="1">
      <c r="A209" s="123">
        <v>102</v>
      </c>
      <c r="B209" s="123" t="s">
        <v>78</v>
      </c>
      <c r="C209" s="124" t="s">
        <v>26</v>
      </c>
      <c r="D209" s="125" t="s">
        <v>187</v>
      </c>
      <c r="E209" s="126" t="s">
        <v>22</v>
      </c>
      <c r="F209" s="127">
        <v>1</v>
      </c>
      <c r="G209" s="127">
        <v>1</v>
      </c>
      <c r="H209" s="128" t="s">
        <v>20</v>
      </c>
      <c r="I209" s="128" t="s">
        <v>224</v>
      </c>
      <c r="J209" s="126"/>
      <c r="K209" s="131"/>
      <c r="L209" s="124"/>
      <c r="M209" s="124"/>
    </row>
    <row r="210" spans="1:13" s="60" customFormat="1" ht="25.5" customHeight="1">
      <c r="A210" s="53">
        <v>103</v>
      </c>
      <c r="B210" s="53" t="s">
        <v>209</v>
      </c>
      <c r="C210" s="54" t="s">
        <v>26</v>
      </c>
      <c r="D210" s="55" t="s">
        <v>145</v>
      </c>
      <c r="E210" s="56" t="s">
        <v>19</v>
      </c>
      <c r="F210" s="57">
        <v>12</v>
      </c>
      <c r="G210" s="57">
        <v>12</v>
      </c>
      <c r="H210" s="58" t="s">
        <v>20</v>
      </c>
      <c r="I210" s="58" t="s">
        <v>224</v>
      </c>
      <c r="J210" s="62"/>
      <c r="K210" s="59"/>
      <c r="L210" s="54"/>
      <c r="M210" s="54"/>
    </row>
    <row r="211" spans="1:13" s="121" customFormat="1" ht="25.5" customHeight="1">
      <c r="A211" s="123">
        <v>103</v>
      </c>
      <c r="B211" s="123" t="s">
        <v>78</v>
      </c>
      <c r="C211" s="124" t="s">
        <v>26</v>
      </c>
      <c r="D211" s="125" t="s">
        <v>145</v>
      </c>
      <c r="E211" s="126" t="s">
        <v>19</v>
      </c>
      <c r="F211" s="127">
        <v>12</v>
      </c>
      <c r="G211" s="127">
        <v>12</v>
      </c>
      <c r="H211" s="128" t="s">
        <v>20</v>
      </c>
      <c r="I211" s="128" t="s">
        <v>224</v>
      </c>
      <c r="J211" s="132"/>
      <c r="K211" s="129"/>
      <c r="L211" s="124"/>
      <c r="M211" s="124"/>
    </row>
    <row r="212" spans="1:13" s="60" customFormat="1" ht="25.5" customHeight="1">
      <c r="A212" s="53">
        <v>104</v>
      </c>
      <c r="B212" s="53" t="s">
        <v>209</v>
      </c>
      <c r="C212" s="54" t="s">
        <v>146</v>
      </c>
      <c r="D212" s="55" t="s">
        <v>147</v>
      </c>
      <c r="E212" s="56" t="s">
        <v>148</v>
      </c>
      <c r="F212" s="57">
        <v>32</v>
      </c>
      <c r="G212" s="57">
        <v>32</v>
      </c>
      <c r="H212" s="58" t="s">
        <v>20</v>
      </c>
      <c r="I212" s="58" t="s">
        <v>224</v>
      </c>
      <c r="J212" s="56"/>
      <c r="K212" s="61"/>
      <c r="L212" s="54"/>
      <c r="M212" s="54"/>
    </row>
    <row r="213" spans="1:13" s="121" customFormat="1" ht="25.5" customHeight="1">
      <c r="A213" s="123">
        <v>104</v>
      </c>
      <c r="B213" s="123" t="s">
        <v>78</v>
      </c>
      <c r="C213" s="124" t="s">
        <v>26</v>
      </c>
      <c r="D213" s="125" t="s">
        <v>147</v>
      </c>
      <c r="E213" s="126" t="s">
        <v>19</v>
      </c>
      <c r="F213" s="127">
        <v>32</v>
      </c>
      <c r="G213" s="127">
        <v>32</v>
      </c>
      <c r="H213" s="128" t="s">
        <v>20</v>
      </c>
      <c r="I213" s="128" t="s">
        <v>224</v>
      </c>
      <c r="J213" s="126"/>
      <c r="K213" s="131"/>
      <c r="L213" s="124"/>
      <c r="M213" s="124"/>
    </row>
    <row r="214" spans="1:13" s="60" customFormat="1" ht="25.5" customHeight="1">
      <c r="A214" s="53">
        <v>105</v>
      </c>
      <c r="B214" s="53" t="s">
        <v>209</v>
      </c>
      <c r="C214" s="54" t="s">
        <v>26</v>
      </c>
      <c r="D214" s="55" t="s">
        <v>149</v>
      </c>
      <c r="E214" s="56" t="s">
        <v>22</v>
      </c>
      <c r="F214" s="57">
        <v>36</v>
      </c>
      <c r="G214" s="57">
        <v>36</v>
      </c>
      <c r="H214" s="58" t="s">
        <v>20</v>
      </c>
      <c r="I214" s="58" t="s">
        <v>224</v>
      </c>
      <c r="J214" s="56"/>
      <c r="K214" s="61"/>
      <c r="L214" s="54"/>
      <c r="M214" s="54"/>
    </row>
    <row r="215" spans="1:13" s="121" customFormat="1" ht="25.5" customHeight="1">
      <c r="A215" s="123">
        <v>105</v>
      </c>
      <c r="B215" s="123" t="s">
        <v>78</v>
      </c>
      <c r="C215" s="124" t="s">
        <v>26</v>
      </c>
      <c r="D215" s="125" t="s">
        <v>149</v>
      </c>
      <c r="E215" s="126" t="s">
        <v>22</v>
      </c>
      <c r="F215" s="127">
        <v>36</v>
      </c>
      <c r="G215" s="127">
        <v>36</v>
      </c>
      <c r="H215" s="128" t="s">
        <v>20</v>
      </c>
      <c r="I215" s="128" t="s">
        <v>224</v>
      </c>
      <c r="J215" s="126"/>
      <c r="K215" s="131"/>
      <c r="L215" s="124"/>
      <c r="M215" s="124"/>
    </row>
    <row r="216" spans="1:13" s="60" customFormat="1" ht="25.5" customHeight="1">
      <c r="A216" s="53">
        <v>106</v>
      </c>
      <c r="B216" s="53" t="s">
        <v>209</v>
      </c>
      <c r="C216" s="54" t="s">
        <v>26</v>
      </c>
      <c r="D216" s="55" t="s">
        <v>61</v>
      </c>
      <c r="E216" s="56" t="s">
        <v>19</v>
      </c>
      <c r="F216" s="57">
        <v>29</v>
      </c>
      <c r="G216" s="57">
        <v>29</v>
      </c>
      <c r="H216" s="58" t="s">
        <v>20</v>
      </c>
      <c r="I216" s="58" t="s">
        <v>224</v>
      </c>
      <c r="J216" s="56"/>
      <c r="K216" s="61"/>
      <c r="L216" s="54"/>
      <c r="M216" s="54"/>
    </row>
    <row r="217" spans="1:13" s="121" customFormat="1" ht="25.5" customHeight="1">
      <c r="A217" s="123">
        <v>106</v>
      </c>
      <c r="B217" s="123" t="s">
        <v>78</v>
      </c>
      <c r="C217" s="124" t="s">
        <v>26</v>
      </c>
      <c r="D217" s="125" t="s">
        <v>61</v>
      </c>
      <c r="E217" s="126" t="s">
        <v>19</v>
      </c>
      <c r="F217" s="127">
        <v>29</v>
      </c>
      <c r="G217" s="127">
        <v>29</v>
      </c>
      <c r="H217" s="128" t="s">
        <v>20</v>
      </c>
      <c r="I217" s="128" t="s">
        <v>224</v>
      </c>
      <c r="J217" s="126"/>
      <c r="K217" s="131"/>
      <c r="L217" s="124"/>
      <c r="M217" s="124"/>
    </row>
    <row r="218" spans="1:13" s="60" customFormat="1" ht="25.5" customHeight="1">
      <c r="A218" s="53">
        <v>107</v>
      </c>
      <c r="B218" s="53" t="s">
        <v>209</v>
      </c>
      <c r="C218" s="54" t="s">
        <v>26</v>
      </c>
      <c r="D218" s="55" t="s">
        <v>62</v>
      </c>
      <c r="E218" s="56" t="s">
        <v>19</v>
      </c>
      <c r="F218" s="57">
        <v>22</v>
      </c>
      <c r="G218" s="57">
        <v>22</v>
      </c>
      <c r="H218" s="58" t="s">
        <v>20</v>
      </c>
      <c r="I218" s="58" t="s">
        <v>224</v>
      </c>
      <c r="J218" s="56"/>
      <c r="K218" s="61"/>
      <c r="L218" s="54"/>
      <c r="M218" s="54"/>
    </row>
    <row r="219" spans="1:13" s="121" customFormat="1" ht="25.5" customHeight="1">
      <c r="A219" s="123">
        <v>107</v>
      </c>
      <c r="B219" s="123" t="s">
        <v>78</v>
      </c>
      <c r="C219" s="124" t="s">
        <v>26</v>
      </c>
      <c r="D219" s="125" t="s">
        <v>62</v>
      </c>
      <c r="E219" s="126" t="s">
        <v>19</v>
      </c>
      <c r="F219" s="127">
        <v>22</v>
      </c>
      <c r="G219" s="127">
        <v>22</v>
      </c>
      <c r="H219" s="128" t="s">
        <v>20</v>
      </c>
      <c r="I219" s="128" t="s">
        <v>224</v>
      </c>
      <c r="J219" s="126"/>
      <c r="K219" s="131"/>
      <c r="L219" s="124"/>
      <c r="M219" s="124"/>
    </row>
    <row r="220" spans="1:13" s="60" customFormat="1" ht="25.5" customHeight="1">
      <c r="A220" s="53">
        <v>108</v>
      </c>
      <c r="B220" s="53" t="s">
        <v>209</v>
      </c>
      <c r="C220" s="54" t="s">
        <v>26</v>
      </c>
      <c r="D220" s="55" t="s">
        <v>150</v>
      </c>
      <c r="E220" s="56" t="s">
        <v>22</v>
      </c>
      <c r="F220" s="57">
        <v>136</v>
      </c>
      <c r="G220" s="57">
        <v>136</v>
      </c>
      <c r="H220" s="58" t="s">
        <v>20</v>
      </c>
      <c r="I220" s="58" t="s">
        <v>224</v>
      </c>
      <c r="J220" s="58"/>
      <c r="K220" s="59"/>
      <c r="L220" s="54"/>
      <c r="M220" s="54"/>
    </row>
    <row r="221" spans="1:13" s="121" customFormat="1" ht="25.5" customHeight="1">
      <c r="A221" s="123">
        <v>108</v>
      </c>
      <c r="B221" s="123" t="s">
        <v>78</v>
      </c>
      <c r="C221" s="124" t="s">
        <v>26</v>
      </c>
      <c r="D221" s="125" t="s">
        <v>150</v>
      </c>
      <c r="E221" s="126" t="s">
        <v>22</v>
      </c>
      <c r="F221" s="127">
        <v>136</v>
      </c>
      <c r="G221" s="127">
        <v>136</v>
      </c>
      <c r="H221" s="128" t="s">
        <v>20</v>
      </c>
      <c r="I221" s="128" t="s">
        <v>224</v>
      </c>
      <c r="J221" s="128"/>
      <c r="K221" s="129"/>
      <c r="L221" s="124"/>
      <c r="M221" s="124"/>
    </row>
    <row r="222" spans="1:13" s="60" customFormat="1" ht="25.5" customHeight="1">
      <c r="A222" s="53">
        <v>109</v>
      </c>
      <c r="B222" s="53" t="s">
        <v>209</v>
      </c>
      <c r="C222" s="54" t="s">
        <v>26</v>
      </c>
      <c r="D222" s="55" t="s">
        <v>63</v>
      </c>
      <c r="E222" s="56" t="s">
        <v>19</v>
      </c>
      <c r="F222" s="57">
        <v>36</v>
      </c>
      <c r="G222" s="57">
        <v>36</v>
      </c>
      <c r="H222" s="58" t="s">
        <v>20</v>
      </c>
      <c r="I222" s="58" t="s">
        <v>224</v>
      </c>
      <c r="J222" s="56"/>
      <c r="K222" s="61"/>
      <c r="L222" s="54"/>
      <c r="M222" s="54"/>
    </row>
    <row r="223" spans="1:13" s="121" customFormat="1" ht="25.5" customHeight="1">
      <c r="A223" s="123">
        <v>109</v>
      </c>
      <c r="B223" s="123" t="s">
        <v>78</v>
      </c>
      <c r="C223" s="124" t="s">
        <v>26</v>
      </c>
      <c r="D223" s="125" t="s">
        <v>63</v>
      </c>
      <c r="E223" s="126" t="s">
        <v>19</v>
      </c>
      <c r="F223" s="127">
        <v>36</v>
      </c>
      <c r="G223" s="127">
        <v>36</v>
      </c>
      <c r="H223" s="128" t="s">
        <v>20</v>
      </c>
      <c r="I223" s="128" t="s">
        <v>224</v>
      </c>
      <c r="J223" s="126"/>
      <c r="K223" s="131"/>
      <c r="L223" s="124"/>
      <c r="M223" s="124"/>
    </row>
    <row r="224" spans="1:13" s="60" customFormat="1" ht="25.5" customHeight="1">
      <c r="A224" s="53">
        <v>110</v>
      </c>
      <c r="B224" s="53" t="s">
        <v>209</v>
      </c>
      <c r="C224" s="54" t="s">
        <v>26</v>
      </c>
      <c r="D224" s="55" t="s">
        <v>151</v>
      </c>
      <c r="E224" s="56" t="s">
        <v>19</v>
      </c>
      <c r="F224" s="57">
        <v>8</v>
      </c>
      <c r="G224" s="57">
        <v>8</v>
      </c>
      <c r="H224" s="58" t="s">
        <v>20</v>
      </c>
      <c r="I224" s="58" t="s">
        <v>224</v>
      </c>
      <c r="J224" s="56"/>
      <c r="K224" s="61"/>
      <c r="L224" s="54"/>
      <c r="M224" s="54"/>
    </row>
    <row r="225" spans="1:13" s="121" customFormat="1" ht="25.5" customHeight="1">
      <c r="A225" s="123">
        <v>110</v>
      </c>
      <c r="B225" s="123" t="s">
        <v>78</v>
      </c>
      <c r="C225" s="124" t="s">
        <v>26</v>
      </c>
      <c r="D225" s="125" t="s">
        <v>151</v>
      </c>
      <c r="E225" s="126" t="s">
        <v>19</v>
      </c>
      <c r="F225" s="127">
        <v>8</v>
      </c>
      <c r="G225" s="127">
        <v>8</v>
      </c>
      <c r="H225" s="128" t="s">
        <v>20</v>
      </c>
      <c r="I225" s="128" t="s">
        <v>224</v>
      </c>
      <c r="J225" s="126"/>
      <c r="K225" s="131"/>
      <c r="L225" s="124"/>
      <c r="M225" s="124"/>
    </row>
    <row r="226" spans="1:13" s="60" customFormat="1" ht="25.5" customHeight="1">
      <c r="A226" s="53">
        <v>111</v>
      </c>
      <c r="B226" s="53" t="s">
        <v>209</v>
      </c>
      <c r="C226" s="54" t="s">
        <v>26</v>
      </c>
      <c r="D226" s="55" t="s">
        <v>152</v>
      </c>
      <c r="E226" s="56" t="s">
        <v>22</v>
      </c>
      <c r="F226" s="57">
        <v>1</v>
      </c>
      <c r="G226" s="57">
        <v>1</v>
      </c>
      <c r="H226" s="58" t="s">
        <v>20</v>
      </c>
      <c r="I226" s="58" t="s">
        <v>224</v>
      </c>
      <c r="J226" s="56"/>
      <c r="K226" s="61"/>
      <c r="L226" s="54"/>
      <c r="M226" s="54"/>
    </row>
    <row r="227" spans="1:13" s="121" customFormat="1" ht="25.5" customHeight="1">
      <c r="A227" s="123">
        <v>111</v>
      </c>
      <c r="B227" s="123" t="s">
        <v>78</v>
      </c>
      <c r="C227" s="124" t="s">
        <v>26</v>
      </c>
      <c r="D227" s="125" t="s">
        <v>152</v>
      </c>
      <c r="E227" s="126" t="s">
        <v>22</v>
      </c>
      <c r="F227" s="127">
        <v>1</v>
      </c>
      <c r="G227" s="127">
        <v>1</v>
      </c>
      <c r="H227" s="128" t="s">
        <v>20</v>
      </c>
      <c r="I227" s="128" t="s">
        <v>224</v>
      </c>
      <c r="J227" s="126"/>
      <c r="K227" s="131"/>
      <c r="L227" s="124"/>
      <c r="M227" s="124"/>
    </row>
    <row r="228" spans="1:13" s="60" customFormat="1" ht="25.5" customHeight="1">
      <c r="A228" s="53">
        <v>112</v>
      </c>
      <c r="B228" s="53" t="s">
        <v>209</v>
      </c>
      <c r="C228" s="54" t="s">
        <v>26</v>
      </c>
      <c r="D228" s="55" t="s">
        <v>153</v>
      </c>
      <c r="E228" s="56" t="s">
        <v>19</v>
      </c>
      <c r="F228" s="57">
        <v>18</v>
      </c>
      <c r="G228" s="57">
        <v>18</v>
      </c>
      <c r="H228" s="58" t="s">
        <v>20</v>
      </c>
      <c r="I228" s="58" t="s">
        <v>224</v>
      </c>
      <c r="J228" s="56"/>
      <c r="K228" s="65"/>
      <c r="L228" s="54"/>
      <c r="M228" s="54"/>
    </row>
    <row r="229" spans="1:13" s="121" customFormat="1" ht="25.5" customHeight="1">
      <c r="A229" s="123">
        <v>112</v>
      </c>
      <c r="B229" s="123" t="s">
        <v>78</v>
      </c>
      <c r="C229" s="124" t="s">
        <v>26</v>
      </c>
      <c r="D229" s="125" t="s">
        <v>153</v>
      </c>
      <c r="E229" s="126" t="s">
        <v>19</v>
      </c>
      <c r="F229" s="127">
        <v>18</v>
      </c>
      <c r="G229" s="127">
        <v>18</v>
      </c>
      <c r="H229" s="128" t="s">
        <v>20</v>
      </c>
      <c r="I229" s="128" t="s">
        <v>224</v>
      </c>
      <c r="J229" s="126"/>
      <c r="K229" s="146"/>
      <c r="L229" s="124"/>
      <c r="M229" s="124"/>
    </row>
    <row r="230" spans="1:13" s="60" customFormat="1" ht="25.5" customHeight="1">
      <c r="A230" s="53">
        <v>113</v>
      </c>
      <c r="B230" s="53" t="s">
        <v>209</v>
      </c>
      <c r="C230" s="54" t="s">
        <v>26</v>
      </c>
      <c r="D230" s="55" t="s">
        <v>64</v>
      </c>
      <c r="E230" s="56" t="s">
        <v>19</v>
      </c>
      <c r="F230" s="57">
        <v>43</v>
      </c>
      <c r="G230" s="57">
        <v>43</v>
      </c>
      <c r="H230" s="58" t="s">
        <v>20</v>
      </c>
      <c r="I230" s="58" t="s">
        <v>224</v>
      </c>
      <c r="J230" s="56"/>
      <c r="K230" s="61"/>
      <c r="L230" s="54"/>
      <c r="M230" s="54"/>
    </row>
    <row r="231" spans="1:13" s="121" customFormat="1" ht="25.5" customHeight="1">
      <c r="A231" s="123">
        <v>113</v>
      </c>
      <c r="B231" s="123" t="s">
        <v>78</v>
      </c>
      <c r="C231" s="124" t="s">
        <v>26</v>
      </c>
      <c r="D231" s="125" t="s">
        <v>64</v>
      </c>
      <c r="E231" s="126" t="s">
        <v>19</v>
      </c>
      <c r="F231" s="127">
        <v>43</v>
      </c>
      <c r="G231" s="127">
        <v>43</v>
      </c>
      <c r="H231" s="128" t="s">
        <v>20</v>
      </c>
      <c r="I231" s="128" t="s">
        <v>224</v>
      </c>
      <c r="J231" s="126"/>
      <c r="K231" s="131"/>
      <c r="L231" s="124"/>
      <c r="M231" s="124"/>
    </row>
    <row r="232" spans="1:13" s="60" customFormat="1" ht="25.5" customHeight="1">
      <c r="A232" s="53">
        <v>114</v>
      </c>
      <c r="B232" s="53" t="s">
        <v>209</v>
      </c>
      <c r="C232" s="54" t="s">
        <v>26</v>
      </c>
      <c r="D232" s="55" t="s">
        <v>154</v>
      </c>
      <c r="E232" s="56" t="s">
        <v>19</v>
      </c>
      <c r="F232" s="57">
        <v>6</v>
      </c>
      <c r="G232" s="57">
        <v>6</v>
      </c>
      <c r="H232" s="58" t="s">
        <v>20</v>
      </c>
      <c r="I232" s="58" t="s">
        <v>224</v>
      </c>
      <c r="J232" s="56"/>
      <c r="K232" s="61"/>
      <c r="L232" s="54"/>
      <c r="M232" s="54"/>
    </row>
    <row r="233" spans="1:13" s="121" customFormat="1" ht="25.5" customHeight="1">
      <c r="A233" s="123">
        <v>114</v>
      </c>
      <c r="B233" s="123" t="s">
        <v>78</v>
      </c>
      <c r="C233" s="124" t="s">
        <v>26</v>
      </c>
      <c r="D233" s="125" t="s">
        <v>154</v>
      </c>
      <c r="E233" s="126" t="s">
        <v>19</v>
      </c>
      <c r="F233" s="127">
        <v>6</v>
      </c>
      <c r="G233" s="127">
        <v>6</v>
      </c>
      <c r="H233" s="128" t="s">
        <v>20</v>
      </c>
      <c r="I233" s="128" t="s">
        <v>224</v>
      </c>
      <c r="J233" s="126"/>
      <c r="K233" s="131"/>
      <c r="L233" s="124"/>
      <c r="M233" s="124"/>
    </row>
    <row r="234" spans="1:13" s="60" customFormat="1" ht="25.5" customHeight="1">
      <c r="A234" s="53">
        <v>115</v>
      </c>
      <c r="B234" s="53" t="s">
        <v>209</v>
      </c>
      <c r="C234" s="54" t="s">
        <v>26</v>
      </c>
      <c r="D234" s="55" t="s">
        <v>155</v>
      </c>
      <c r="E234" s="56" t="s">
        <v>22</v>
      </c>
      <c r="F234" s="57">
        <v>146</v>
      </c>
      <c r="G234" s="57">
        <v>146</v>
      </c>
      <c r="H234" s="58" t="s">
        <v>20</v>
      </c>
      <c r="I234" s="58" t="s">
        <v>224</v>
      </c>
      <c r="J234" s="62"/>
      <c r="K234" s="59"/>
      <c r="L234" s="54"/>
      <c r="M234" s="54"/>
    </row>
    <row r="235" spans="1:13" s="121" customFormat="1" ht="25.5" customHeight="1">
      <c r="A235" s="123">
        <v>115</v>
      </c>
      <c r="B235" s="123" t="s">
        <v>78</v>
      </c>
      <c r="C235" s="124" t="s">
        <v>26</v>
      </c>
      <c r="D235" s="125" t="s">
        <v>155</v>
      </c>
      <c r="E235" s="126" t="s">
        <v>22</v>
      </c>
      <c r="F235" s="127">
        <v>146</v>
      </c>
      <c r="G235" s="127">
        <v>146</v>
      </c>
      <c r="H235" s="128" t="s">
        <v>20</v>
      </c>
      <c r="I235" s="128" t="s">
        <v>224</v>
      </c>
      <c r="J235" s="132"/>
      <c r="K235" s="129"/>
      <c r="L235" s="124"/>
      <c r="M235" s="124"/>
    </row>
    <row r="236" spans="1:13" s="60" customFormat="1" ht="25.5" customHeight="1">
      <c r="A236" s="53">
        <v>116</v>
      </c>
      <c r="B236" s="53" t="s">
        <v>209</v>
      </c>
      <c r="C236" s="54" t="s">
        <v>26</v>
      </c>
      <c r="D236" s="55" t="s">
        <v>65</v>
      </c>
      <c r="E236" s="56" t="s">
        <v>18</v>
      </c>
      <c r="F236" s="57">
        <v>86</v>
      </c>
      <c r="G236" s="57">
        <v>86</v>
      </c>
      <c r="H236" s="58" t="s">
        <v>20</v>
      </c>
      <c r="I236" s="58" t="s">
        <v>224</v>
      </c>
      <c r="J236" s="62"/>
      <c r="K236" s="59"/>
      <c r="L236" s="54"/>
      <c r="M236" s="54"/>
    </row>
    <row r="237" spans="1:13" s="121" customFormat="1" ht="25.5" customHeight="1">
      <c r="A237" s="123">
        <v>116</v>
      </c>
      <c r="B237" s="123" t="s">
        <v>78</v>
      </c>
      <c r="C237" s="124" t="s">
        <v>26</v>
      </c>
      <c r="D237" s="125" t="s">
        <v>65</v>
      </c>
      <c r="E237" s="126" t="s">
        <v>18</v>
      </c>
      <c r="F237" s="127">
        <v>86</v>
      </c>
      <c r="G237" s="127">
        <v>86</v>
      </c>
      <c r="H237" s="128" t="s">
        <v>20</v>
      </c>
      <c r="I237" s="128" t="s">
        <v>224</v>
      </c>
      <c r="J237" s="132"/>
      <c r="K237" s="129"/>
      <c r="L237" s="124"/>
      <c r="M237" s="124"/>
    </row>
    <row r="238" spans="1:13" s="60" customFormat="1" ht="25.5" customHeight="1">
      <c r="A238" s="53">
        <v>117</v>
      </c>
      <c r="B238" s="53" t="s">
        <v>209</v>
      </c>
      <c r="C238" s="54" t="s">
        <v>26</v>
      </c>
      <c r="D238" s="55" t="s">
        <v>156</v>
      </c>
      <c r="E238" s="56" t="s">
        <v>22</v>
      </c>
      <c r="F238" s="57">
        <v>127</v>
      </c>
      <c r="G238" s="57">
        <v>127</v>
      </c>
      <c r="H238" s="58" t="s">
        <v>20</v>
      </c>
      <c r="I238" s="58" t="s">
        <v>224</v>
      </c>
      <c r="J238" s="58"/>
      <c r="K238" s="59"/>
      <c r="L238" s="54"/>
      <c r="M238" s="54"/>
    </row>
    <row r="239" spans="1:13" s="121" customFormat="1" ht="25.5" customHeight="1">
      <c r="A239" s="123">
        <v>117</v>
      </c>
      <c r="B239" s="123" t="s">
        <v>78</v>
      </c>
      <c r="C239" s="124" t="s">
        <v>26</v>
      </c>
      <c r="D239" s="125" t="s">
        <v>156</v>
      </c>
      <c r="E239" s="126" t="s">
        <v>22</v>
      </c>
      <c r="F239" s="127">
        <v>127</v>
      </c>
      <c r="G239" s="127">
        <v>127</v>
      </c>
      <c r="H239" s="128" t="s">
        <v>20</v>
      </c>
      <c r="I239" s="128" t="s">
        <v>224</v>
      </c>
      <c r="J239" s="128"/>
      <c r="K239" s="129"/>
      <c r="L239" s="124"/>
      <c r="M239" s="124"/>
    </row>
    <row r="240" spans="1:13" s="60" customFormat="1" ht="25.5" customHeight="1">
      <c r="A240" s="53">
        <v>118</v>
      </c>
      <c r="B240" s="53" t="s">
        <v>209</v>
      </c>
      <c r="C240" s="54" t="s">
        <v>26</v>
      </c>
      <c r="D240" s="55" t="s">
        <v>157</v>
      </c>
      <c r="E240" s="56" t="s">
        <v>22</v>
      </c>
      <c r="F240" s="57">
        <v>19</v>
      </c>
      <c r="G240" s="57">
        <v>19</v>
      </c>
      <c r="H240" s="58" t="s">
        <v>20</v>
      </c>
      <c r="I240" s="58" t="s">
        <v>224</v>
      </c>
      <c r="J240" s="56"/>
      <c r="K240" s="61"/>
      <c r="L240" s="54"/>
      <c r="M240" s="54"/>
    </row>
    <row r="241" spans="1:23" s="121" customFormat="1" ht="25.5" customHeight="1">
      <c r="A241" s="123">
        <v>118</v>
      </c>
      <c r="B241" s="123" t="s">
        <v>78</v>
      </c>
      <c r="C241" s="124" t="s">
        <v>26</v>
      </c>
      <c r="D241" s="125" t="s">
        <v>157</v>
      </c>
      <c r="E241" s="126" t="s">
        <v>22</v>
      </c>
      <c r="F241" s="127">
        <v>19</v>
      </c>
      <c r="G241" s="127">
        <v>19</v>
      </c>
      <c r="H241" s="128" t="s">
        <v>20</v>
      </c>
      <c r="I241" s="128" t="s">
        <v>224</v>
      </c>
      <c r="J241" s="126"/>
      <c r="K241" s="131"/>
      <c r="L241" s="124"/>
      <c r="M241" s="124"/>
    </row>
    <row r="242" spans="1:23" s="60" customFormat="1" ht="25.5" customHeight="1">
      <c r="A242" s="53">
        <v>119</v>
      </c>
      <c r="B242" s="53" t="s">
        <v>209</v>
      </c>
      <c r="C242" s="54" t="s">
        <v>26</v>
      </c>
      <c r="D242" s="55" t="s">
        <v>158</v>
      </c>
      <c r="E242" s="56" t="s">
        <v>22</v>
      </c>
      <c r="F242" s="57">
        <v>3</v>
      </c>
      <c r="G242" s="57">
        <v>3</v>
      </c>
      <c r="H242" s="58" t="s">
        <v>20</v>
      </c>
      <c r="I242" s="58" t="s">
        <v>224</v>
      </c>
      <c r="J242" s="56"/>
      <c r="K242" s="61"/>
      <c r="L242" s="54"/>
      <c r="M242" s="54"/>
    </row>
    <row r="243" spans="1:23" s="121" customFormat="1" ht="25.5" customHeight="1">
      <c r="A243" s="123">
        <v>119</v>
      </c>
      <c r="B243" s="123" t="s">
        <v>78</v>
      </c>
      <c r="C243" s="124" t="s">
        <v>26</v>
      </c>
      <c r="D243" s="125" t="s">
        <v>158</v>
      </c>
      <c r="E243" s="126" t="s">
        <v>22</v>
      </c>
      <c r="F243" s="127">
        <v>3</v>
      </c>
      <c r="G243" s="127">
        <v>3</v>
      </c>
      <c r="H243" s="128" t="s">
        <v>20</v>
      </c>
      <c r="I243" s="128" t="s">
        <v>224</v>
      </c>
      <c r="J243" s="126"/>
      <c r="K243" s="131"/>
      <c r="L243" s="124"/>
      <c r="M243" s="124"/>
      <c r="W243" s="60"/>
    </row>
    <row r="244" spans="1:23" s="66" customFormat="1" ht="25.5" customHeight="1">
      <c r="A244" s="53">
        <v>120</v>
      </c>
      <c r="B244" s="53" t="s">
        <v>209</v>
      </c>
      <c r="C244" s="54" t="s">
        <v>26</v>
      </c>
      <c r="D244" s="55" t="s">
        <v>159</v>
      </c>
      <c r="E244" s="56" t="s">
        <v>22</v>
      </c>
      <c r="F244" s="57">
        <v>118</v>
      </c>
      <c r="G244" s="57">
        <v>118</v>
      </c>
      <c r="H244" s="58" t="s">
        <v>20</v>
      </c>
      <c r="I244" s="58" t="s">
        <v>224</v>
      </c>
      <c r="J244" s="56"/>
      <c r="K244" s="61"/>
      <c r="L244" s="54"/>
      <c r="M244" s="54"/>
    </row>
    <row r="245" spans="1:23" s="148" customFormat="1" ht="25.5" customHeight="1">
      <c r="A245" s="123">
        <v>120</v>
      </c>
      <c r="B245" s="123" t="s">
        <v>78</v>
      </c>
      <c r="C245" s="124" t="s">
        <v>26</v>
      </c>
      <c r="D245" s="125" t="s">
        <v>159</v>
      </c>
      <c r="E245" s="126" t="s">
        <v>22</v>
      </c>
      <c r="F245" s="127">
        <v>118</v>
      </c>
      <c r="G245" s="127">
        <v>118</v>
      </c>
      <c r="H245" s="128" t="s">
        <v>20</v>
      </c>
      <c r="I245" s="128" t="s">
        <v>224</v>
      </c>
      <c r="J245" s="126"/>
      <c r="K245" s="131"/>
      <c r="L245" s="124"/>
      <c r="M245" s="124"/>
    </row>
    <row r="246" spans="1:23" s="67" customFormat="1" ht="25.5" customHeight="1">
      <c r="A246" s="53">
        <v>121</v>
      </c>
      <c r="B246" s="53" t="s">
        <v>209</v>
      </c>
      <c r="C246" s="54" t="s">
        <v>160</v>
      </c>
      <c r="D246" s="55" t="s">
        <v>162</v>
      </c>
      <c r="E246" s="56" t="s">
        <v>161</v>
      </c>
      <c r="F246" s="57">
        <v>44</v>
      </c>
      <c r="G246" s="57">
        <v>44</v>
      </c>
      <c r="H246" s="58" t="s">
        <v>20</v>
      </c>
      <c r="I246" s="58" t="s">
        <v>224</v>
      </c>
      <c r="J246" s="56"/>
      <c r="K246" s="61"/>
      <c r="L246" s="54"/>
      <c r="M246" s="54"/>
    </row>
    <row r="247" spans="1:23" s="149" customFormat="1" ht="25.5" customHeight="1">
      <c r="A247" s="123">
        <v>121</v>
      </c>
      <c r="B247" s="123" t="s">
        <v>78</v>
      </c>
      <c r="C247" s="124" t="s">
        <v>26</v>
      </c>
      <c r="D247" s="125" t="s">
        <v>162</v>
      </c>
      <c r="E247" s="126" t="s">
        <v>18</v>
      </c>
      <c r="F247" s="127">
        <v>44</v>
      </c>
      <c r="G247" s="127">
        <v>44</v>
      </c>
      <c r="H247" s="128" t="s">
        <v>20</v>
      </c>
      <c r="I247" s="128" t="s">
        <v>224</v>
      </c>
      <c r="J247" s="126"/>
      <c r="K247" s="131"/>
      <c r="L247" s="124"/>
      <c r="M247" s="124"/>
    </row>
    <row r="248" spans="1:23" s="60" customFormat="1" ht="25.5" customHeight="1">
      <c r="A248" s="53">
        <v>122</v>
      </c>
      <c r="B248" s="53" t="s">
        <v>209</v>
      </c>
      <c r="C248" s="54" t="s">
        <v>146</v>
      </c>
      <c r="D248" s="55" t="s">
        <v>164</v>
      </c>
      <c r="E248" s="56" t="s">
        <v>163</v>
      </c>
      <c r="F248" s="57">
        <v>663</v>
      </c>
      <c r="G248" s="57">
        <v>663</v>
      </c>
      <c r="H248" s="58" t="s">
        <v>20</v>
      </c>
      <c r="I248" s="58" t="s">
        <v>224</v>
      </c>
      <c r="J248" s="58"/>
      <c r="K248" s="59"/>
      <c r="L248" s="53"/>
      <c r="M248" s="54"/>
    </row>
    <row r="249" spans="1:23" s="121" customFormat="1" ht="25.5" customHeight="1">
      <c r="A249" s="123">
        <v>122</v>
      </c>
      <c r="B249" s="123" t="s">
        <v>78</v>
      </c>
      <c r="C249" s="124" t="s">
        <v>26</v>
      </c>
      <c r="D249" s="125" t="s">
        <v>164</v>
      </c>
      <c r="E249" s="126" t="s">
        <v>22</v>
      </c>
      <c r="F249" s="127">
        <v>663</v>
      </c>
      <c r="G249" s="127">
        <v>663</v>
      </c>
      <c r="H249" s="128" t="s">
        <v>20</v>
      </c>
      <c r="I249" s="128" t="s">
        <v>224</v>
      </c>
      <c r="J249" s="128"/>
      <c r="K249" s="129"/>
      <c r="L249" s="123"/>
      <c r="M249" s="124"/>
    </row>
    <row r="250" spans="1:23" s="60" customFormat="1" ht="25.5" customHeight="1">
      <c r="A250" s="53">
        <v>123</v>
      </c>
      <c r="B250" s="53" t="s">
        <v>209</v>
      </c>
      <c r="C250" s="54" t="s">
        <v>146</v>
      </c>
      <c r="D250" s="55" t="s">
        <v>165</v>
      </c>
      <c r="E250" s="56" t="s">
        <v>163</v>
      </c>
      <c r="F250" s="57">
        <v>175</v>
      </c>
      <c r="G250" s="57">
        <v>175</v>
      </c>
      <c r="H250" s="58" t="s">
        <v>20</v>
      </c>
      <c r="I250" s="58" t="s">
        <v>224</v>
      </c>
      <c r="J250" s="58"/>
      <c r="K250" s="59"/>
      <c r="L250" s="54"/>
      <c r="M250" s="54"/>
    </row>
    <row r="251" spans="1:23" s="121" customFormat="1" ht="25.5" customHeight="1">
      <c r="A251" s="123">
        <v>123</v>
      </c>
      <c r="B251" s="123" t="s">
        <v>78</v>
      </c>
      <c r="C251" s="124" t="s">
        <v>26</v>
      </c>
      <c r="D251" s="125" t="s">
        <v>165</v>
      </c>
      <c r="E251" s="126" t="s">
        <v>22</v>
      </c>
      <c r="F251" s="127">
        <v>175</v>
      </c>
      <c r="G251" s="127">
        <v>175</v>
      </c>
      <c r="H251" s="128" t="s">
        <v>20</v>
      </c>
      <c r="I251" s="128" t="s">
        <v>224</v>
      </c>
      <c r="J251" s="128"/>
      <c r="K251" s="129"/>
      <c r="L251" s="124"/>
      <c r="M251" s="124"/>
    </row>
    <row r="252" spans="1:23" s="60" customFormat="1" ht="25.5" customHeight="1">
      <c r="A252" s="53">
        <v>124</v>
      </c>
      <c r="B252" s="53" t="s">
        <v>209</v>
      </c>
      <c r="C252" s="54" t="s">
        <v>26</v>
      </c>
      <c r="D252" s="55" t="s">
        <v>66</v>
      </c>
      <c r="E252" s="56" t="s">
        <v>19</v>
      </c>
      <c r="F252" s="57">
        <v>12</v>
      </c>
      <c r="G252" s="57">
        <v>12</v>
      </c>
      <c r="H252" s="56" t="s">
        <v>20</v>
      </c>
      <c r="I252" s="64" t="s">
        <v>73</v>
      </c>
      <c r="J252" s="56"/>
      <c r="K252" s="61"/>
      <c r="L252" s="54"/>
      <c r="M252" s="54"/>
      <c r="P252" s="68" t="e">
        <f>G252+G254+G258+G260+G262+G264+G270+G272+G274+#REF!+#REF!+#REF!</f>
        <v>#REF!</v>
      </c>
      <c r="V252" s="68">
        <f>G253+G255+G259+G261+G263+G265+G271+G273+G275+G276+G277+G278</f>
        <v>1238</v>
      </c>
    </row>
    <row r="253" spans="1:23" s="121" customFormat="1" ht="25.5" customHeight="1">
      <c r="A253" s="123">
        <v>124</v>
      </c>
      <c r="B253" s="123" t="s">
        <v>78</v>
      </c>
      <c r="C253" s="124" t="s">
        <v>26</v>
      </c>
      <c r="D253" s="125" t="s">
        <v>66</v>
      </c>
      <c r="E253" s="126" t="s">
        <v>19</v>
      </c>
      <c r="F253" s="127">
        <v>12</v>
      </c>
      <c r="G253" s="127">
        <v>12</v>
      </c>
      <c r="H253" s="126" t="s">
        <v>20</v>
      </c>
      <c r="I253" s="135" t="s">
        <v>73</v>
      </c>
      <c r="J253" s="126"/>
      <c r="K253" s="131"/>
      <c r="L253" s="124"/>
      <c r="M253" s="124"/>
      <c r="P253" s="122">
        <f>G253+G255+G259+G261+G263+G265+G271+G273+G275+G276+G277+G278</f>
        <v>1238</v>
      </c>
    </row>
    <row r="254" spans="1:23" s="60" customFormat="1" ht="25.5" customHeight="1">
      <c r="A254" s="53">
        <v>125</v>
      </c>
      <c r="B254" s="53" t="s">
        <v>209</v>
      </c>
      <c r="C254" s="54" t="s">
        <v>160</v>
      </c>
      <c r="D254" s="55" t="s">
        <v>169</v>
      </c>
      <c r="E254" s="56" t="s">
        <v>166</v>
      </c>
      <c r="F254" s="57">
        <v>115</v>
      </c>
      <c r="G254" s="57">
        <v>115</v>
      </c>
      <c r="H254" s="56" t="s">
        <v>167</v>
      </c>
      <c r="I254" s="64" t="s">
        <v>168</v>
      </c>
      <c r="J254" s="56"/>
      <c r="K254" s="61"/>
      <c r="L254" s="54"/>
      <c r="M254" s="54"/>
    </row>
    <row r="255" spans="1:23" s="121" customFormat="1" ht="25.5" customHeight="1">
      <c r="A255" s="123">
        <v>125</v>
      </c>
      <c r="B255" s="123" t="s">
        <v>78</v>
      </c>
      <c r="C255" s="124" t="s">
        <v>26</v>
      </c>
      <c r="D255" s="125" t="s">
        <v>169</v>
      </c>
      <c r="E255" s="126" t="s">
        <v>19</v>
      </c>
      <c r="F255" s="127">
        <v>115</v>
      </c>
      <c r="G255" s="127">
        <v>115</v>
      </c>
      <c r="H255" s="126" t="s">
        <v>20</v>
      </c>
      <c r="I255" s="135" t="s">
        <v>73</v>
      </c>
      <c r="J255" s="126"/>
      <c r="K255" s="131"/>
      <c r="L255" s="124"/>
      <c r="M255" s="124"/>
    </row>
    <row r="256" spans="1:23" s="60" customFormat="1" ht="25.5" customHeight="1">
      <c r="A256" s="53">
        <v>126</v>
      </c>
      <c r="B256" s="53" t="s">
        <v>209</v>
      </c>
      <c r="C256" s="54" t="s">
        <v>146</v>
      </c>
      <c r="D256" s="55" t="s">
        <v>170</v>
      </c>
      <c r="E256" s="56" t="s">
        <v>171</v>
      </c>
      <c r="F256" s="57">
        <v>129</v>
      </c>
      <c r="G256" s="57">
        <v>129</v>
      </c>
      <c r="H256" s="58" t="s">
        <v>20</v>
      </c>
      <c r="I256" s="58" t="s">
        <v>224</v>
      </c>
      <c r="J256" s="58"/>
      <c r="K256" s="59"/>
      <c r="L256" s="53"/>
      <c r="M256" s="54"/>
    </row>
    <row r="257" spans="1:22" s="121" customFormat="1" ht="25.5" customHeight="1">
      <c r="A257" s="123">
        <v>126</v>
      </c>
      <c r="B257" s="123" t="s">
        <v>78</v>
      </c>
      <c r="C257" s="124" t="s">
        <v>26</v>
      </c>
      <c r="D257" s="125" t="s">
        <v>170</v>
      </c>
      <c r="E257" s="126" t="s">
        <v>18</v>
      </c>
      <c r="F257" s="127">
        <v>129</v>
      </c>
      <c r="G257" s="127">
        <v>129</v>
      </c>
      <c r="H257" s="128" t="s">
        <v>20</v>
      </c>
      <c r="I257" s="128" t="s">
        <v>224</v>
      </c>
      <c r="J257" s="128"/>
      <c r="K257" s="129"/>
      <c r="L257" s="123"/>
      <c r="M257" s="124"/>
    </row>
    <row r="258" spans="1:22" s="60" customFormat="1" ht="25.5" customHeight="1">
      <c r="A258" s="53">
        <v>127</v>
      </c>
      <c r="B258" s="53" t="s">
        <v>209</v>
      </c>
      <c r="C258" s="54" t="s">
        <v>26</v>
      </c>
      <c r="D258" s="55" t="s">
        <v>70</v>
      </c>
      <c r="E258" s="56" t="s">
        <v>22</v>
      </c>
      <c r="F258" s="57">
        <v>1</v>
      </c>
      <c r="G258" s="57">
        <v>1</v>
      </c>
      <c r="H258" s="56" t="s">
        <v>20</v>
      </c>
      <c r="I258" s="64" t="s">
        <v>73</v>
      </c>
      <c r="J258" s="56"/>
      <c r="K258" s="61"/>
      <c r="L258" s="54"/>
      <c r="M258" s="54"/>
    </row>
    <row r="259" spans="1:22" s="121" customFormat="1" ht="25.5" customHeight="1">
      <c r="A259" s="123">
        <v>127</v>
      </c>
      <c r="B259" s="123" t="s">
        <v>78</v>
      </c>
      <c r="C259" s="124" t="s">
        <v>26</v>
      </c>
      <c r="D259" s="125" t="s">
        <v>70</v>
      </c>
      <c r="E259" s="126" t="s">
        <v>22</v>
      </c>
      <c r="F259" s="127">
        <v>1</v>
      </c>
      <c r="G259" s="127">
        <v>1</v>
      </c>
      <c r="H259" s="126" t="s">
        <v>20</v>
      </c>
      <c r="I259" s="135" t="s">
        <v>73</v>
      </c>
      <c r="J259" s="126"/>
      <c r="K259" s="131"/>
      <c r="L259" s="124"/>
      <c r="M259" s="124"/>
    </row>
    <row r="260" spans="1:22" s="60" customFormat="1" ht="25.5" customHeight="1">
      <c r="A260" s="53">
        <v>128</v>
      </c>
      <c r="B260" s="53" t="s">
        <v>209</v>
      </c>
      <c r="C260" s="54" t="s">
        <v>26</v>
      </c>
      <c r="D260" s="55" t="s">
        <v>67</v>
      </c>
      <c r="E260" s="56" t="s">
        <v>22</v>
      </c>
      <c r="F260" s="57">
        <v>42</v>
      </c>
      <c r="G260" s="57">
        <v>42</v>
      </c>
      <c r="H260" s="56" t="s">
        <v>20</v>
      </c>
      <c r="I260" s="64" t="s">
        <v>73</v>
      </c>
      <c r="J260" s="56"/>
      <c r="K260" s="61"/>
      <c r="L260" s="54"/>
      <c r="M260" s="54"/>
      <c r="V260" s="68"/>
    </row>
    <row r="261" spans="1:22" s="121" customFormat="1" ht="25.5" customHeight="1">
      <c r="A261" s="123">
        <v>128</v>
      </c>
      <c r="B261" s="123" t="s">
        <v>78</v>
      </c>
      <c r="C261" s="124" t="s">
        <v>26</v>
      </c>
      <c r="D261" s="125" t="s">
        <v>67</v>
      </c>
      <c r="E261" s="126" t="s">
        <v>22</v>
      </c>
      <c r="F261" s="127">
        <v>42</v>
      </c>
      <c r="G261" s="127">
        <v>42</v>
      </c>
      <c r="H261" s="126" t="s">
        <v>20</v>
      </c>
      <c r="I261" s="135" t="s">
        <v>73</v>
      </c>
      <c r="J261" s="126"/>
      <c r="K261" s="131"/>
      <c r="L261" s="124"/>
      <c r="M261" s="124"/>
    </row>
    <row r="262" spans="1:22" s="60" customFormat="1" ht="25.5" customHeight="1">
      <c r="A262" s="53">
        <v>129</v>
      </c>
      <c r="B262" s="53" t="s">
        <v>209</v>
      </c>
      <c r="C262" s="54" t="s">
        <v>26</v>
      </c>
      <c r="D262" s="55" t="s">
        <v>68</v>
      </c>
      <c r="E262" s="56" t="s">
        <v>19</v>
      </c>
      <c r="F262" s="57">
        <v>18</v>
      </c>
      <c r="G262" s="57">
        <v>18</v>
      </c>
      <c r="H262" s="56" t="s">
        <v>20</v>
      </c>
      <c r="I262" s="64" t="s">
        <v>73</v>
      </c>
      <c r="J262" s="56"/>
      <c r="K262" s="61"/>
      <c r="L262" s="54"/>
      <c r="M262" s="54"/>
    </row>
    <row r="263" spans="1:22" s="121" customFormat="1" ht="25.5" customHeight="1">
      <c r="A263" s="123">
        <v>129</v>
      </c>
      <c r="B263" s="123" t="s">
        <v>78</v>
      </c>
      <c r="C263" s="124" t="s">
        <v>26</v>
      </c>
      <c r="D263" s="125" t="s">
        <v>68</v>
      </c>
      <c r="E263" s="126" t="s">
        <v>19</v>
      </c>
      <c r="F263" s="127">
        <v>18</v>
      </c>
      <c r="G263" s="127">
        <v>18</v>
      </c>
      <c r="H263" s="126" t="s">
        <v>20</v>
      </c>
      <c r="I263" s="135" t="s">
        <v>73</v>
      </c>
      <c r="J263" s="126"/>
      <c r="K263" s="131"/>
      <c r="L263" s="124"/>
      <c r="M263" s="124"/>
    </row>
    <row r="264" spans="1:22" s="60" customFormat="1" ht="25.5" customHeight="1">
      <c r="A264" s="53">
        <v>130</v>
      </c>
      <c r="B264" s="53" t="s">
        <v>209</v>
      </c>
      <c r="C264" s="54" t="s">
        <v>26</v>
      </c>
      <c r="D264" s="55" t="s">
        <v>69</v>
      </c>
      <c r="E264" s="56" t="s">
        <v>24</v>
      </c>
      <c r="F264" s="57">
        <v>728</v>
      </c>
      <c r="G264" s="57">
        <v>186</v>
      </c>
      <c r="H264" s="56" t="s">
        <v>20</v>
      </c>
      <c r="I264" s="64" t="s">
        <v>73</v>
      </c>
      <c r="J264" s="56"/>
      <c r="K264" s="61"/>
      <c r="L264" s="54"/>
      <c r="M264" s="54"/>
      <c r="N264" s="73" t="s">
        <v>213</v>
      </c>
    </row>
    <row r="265" spans="1:22" s="121" customFormat="1" ht="25.5" customHeight="1">
      <c r="A265" s="123">
        <v>130</v>
      </c>
      <c r="B265" s="123" t="s">
        <v>78</v>
      </c>
      <c r="C265" s="124" t="s">
        <v>26</v>
      </c>
      <c r="D265" s="125" t="s">
        <v>69</v>
      </c>
      <c r="E265" s="126" t="s">
        <v>24</v>
      </c>
      <c r="F265" s="127">
        <v>728</v>
      </c>
      <c r="G265" s="127">
        <v>485</v>
      </c>
      <c r="H265" s="126" t="s">
        <v>20</v>
      </c>
      <c r="I265" s="135" t="s">
        <v>73</v>
      </c>
      <c r="J265" s="126"/>
      <c r="K265" s="131"/>
      <c r="L265" s="124"/>
      <c r="M265" s="123"/>
    </row>
    <row r="266" spans="1:22" s="60" customFormat="1" ht="25.5" customHeight="1">
      <c r="A266" s="53">
        <v>131</v>
      </c>
      <c r="B266" s="53" t="s">
        <v>209</v>
      </c>
      <c r="C266" s="54" t="s">
        <v>26</v>
      </c>
      <c r="D266" s="55" t="s">
        <v>172</v>
      </c>
      <c r="E266" s="56" t="s">
        <v>24</v>
      </c>
      <c r="F266" s="57">
        <v>368</v>
      </c>
      <c r="G266" s="57">
        <v>368</v>
      </c>
      <c r="H266" s="58" t="s">
        <v>20</v>
      </c>
      <c r="I266" s="58" t="s">
        <v>224</v>
      </c>
      <c r="J266" s="56"/>
      <c r="K266" s="59"/>
      <c r="L266" s="53"/>
      <c r="M266" s="54"/>
      <c r="N266" s="73" t="s">
        <v>213</v>
      </c>
    </row>
    <row r="267" spans="1:22" s="121" customFormat="1" ht="25.5" customHeight="1">
      <c r="A267" s="123">
        <v>131</v>
      </c>
      <c r="B267" s="123" t="s">
        <v>78</v>
      </c>
      <c r="C267" s="124" t="s">
        <v>26</v>
      </c>
      <c r="D267" s="125" t="s">
        <v>172</v>
      </c>
      <c r="E267" s="126" t="s">
        <v>24</v>
      </c>
      <c r="F267" s="127">
        <v>368</v>
      </c>
      <c r="G267" s="127">
        <v>368</v>
      </c>
      <c r="H267" s="128" t="s">
        <v>20</v>
      </c>
      <c r="I267" s="128" t="s">
        <v>224</v>
      </c>
      <c r="J267" s="126"/>
      <c r="K267" s="129"/>
      <c r="L267" s="123"/>
      <c r="M267" s="123"/>
    </row>
    <row r="268" spans="1:22" s="60" customFormat="1" ht="25.5" customHeight="1">
      <c r="A268" s="53">
        <v>132</v>
      </c>
      <c r="B268" s="53" t="s">
        <v>209</v>
      </c>
      <c r="C268" s="54" t="s">
        <v>26</v>
      </c>
      <c r="D268" s="55" t="s">
        <v>173</v>
      </c>
      <c r="E268" s="56" t="s">
        <v>18</v>
      </c>
      <c r="F268" s="57">
        <v>6</v>
      </c>
      <c r="G268" s="57">
        <v>6</v>
      </c>
      <c r="H268" s="58" t="s">
        <v>20</v>
      </c>
      <c r="I268" s="58" t="s">
        <v>224</v>
      </c>
      <c r="J268" s="56"/>
      <c r="K268" s="61"/>
      <c r="L268" s="54"/>
      <c r="M268" s="54"/>
    </row>
    <row r="269" spans="1:22" s="121" customFormat="1" ht="25.5" customHeight="1">
      <c r="A269" s="123">
        <v>132</v>
      </c>
      <c r="B269" s="123" t="s">
        <v>78</v>
      </c>
      <c r="C269" s="124" t="s">
        <v>26</v>
      </c>
      <c r="D269" s="125" t="s">
        <v>173</v>
      </c>
      <c r="E269" s="126" t="s">
        <v>18</v>
      </c>
      <c r="F269" s="127">
        <v>6</v>
      </c>
      <c r="G269" s="127">
        <v>6</v>
      </c>
      <c r="H269" s="128" t="s">
        <v>20</v>
      </c>
      <c r="I269" s="128" t="s">
        <v>224</v>
      </c>
      <c r="J269" s="126"/>
      <c r="K269" s="131"/>
      <c r="L269" s="124"/>
      <c r="M269" s="124"/>
    </row>
    <row r="270" spans="1:22" s="60" customFormat="1" ht="25.5" customHeight="1">
      <c r="A270" s="53">
        <v>133</v>
      </c>
      <c r="B270" s="53" t="s">
        <v>209</v>
      </c>
      <c r="C270" s="54" t="s">
        <v>26</v>
      </c>
      <c r="D270" s="55" t="s">
        <v>174</v>
      </c>
      <c r="E270" s="56" t="s">
        <v>19</v>
      </c>
      <c r="F270" s="57">
        <v>22</v>
      </c>
      <c r="G270" s="57">
        <v>22</v>
      </c>
      <c r="H270" s="56" t="s">
        <v>20</v>
      </c>
      <c r="I270" s="64" t="s">
        <v>73</v>
      </c>
      <c r="J270" s="56"/>
      <c r="K270" s="61"/>
      <c r="L270" s="54"/>
      <c r="M270" s="54"/>
    </row>
    <row r="271" spans="1:22" s="121" customFormat="1" ht="25.5" customHeight="1">
      <c r="A271" s="123">
        <v>133</v>
      </c>
      <c r="B271" s="123" t="s">
        <v>78</v>
      </c>
      <c r="C271" s="124" t="s">
        <v>26</v>
      </c>
      <c r="D271" s="125" t="s">
        <v>174</v>
      </c>
      <c r="E271" s="126" t="s">
        <v>19</v>
      </c>
      <c r="F271" s="127">
        <v>22</v>
      </c>
      <c r="G271" s="127">
        <v>22</v>
      </c>
      <c r="H271" s="126" t="s">
        <v>20</v>
      </c>
      <c r="I271" s="135" t="s">
        <v>73</v>
      </c>
      <c r="J271" s="126"/>
      <c r="K271" s="131"/>
      <c r="L271" s="124"/>
      <c r="M271" s="124"/>
    </row>
    <row r="272" spans="1:22" s="60" customFormat="1" ht="25.5" customHeight="1">
      <c r="A272" s="53">
        <v>134</v>
      </c>
      <c r="B272" s="53" t="s">
        <v>209</v>
      </c>
      <c r="C272" s="54" t="s">
        <v>26</v>
      </c>
      <c r="D272" s="55" t="s">
        <v>175</v>
      </c>
      <c r="E272" s="56" t="s">
        <v>19</v>
      </c>
      <c r="F272" s="57">
        <v>73</v>
      </c>
      <c r="G272" s="57">
        <v>73</v>
      </c>
      <c r="H272" s="56" t="s">
        <v>20</v>
      </c>
      <c r="I272" s="64" t="s">
        <v>73</v>
      </c>
      <c r="J272" s="56"/>
      <c r="K272" s="61"/>
      <c r="L272" s="54"/>
      <c r="M272" s="54"/>
    </row>
    <row r="273" spans="1:13" s="121" customFormat="1" ht="25.5" customHeight="1">
      <c r="A273" s="123">
        <v>134</v>
      </c>
      <c r="B273" s="123" t="s">
        <v>78</v>
      </c>
      <c r="C273" s="124" t="s">
        <v>26</v>
      </c>
      <c r="D273" s="125" t="s">
        <v>175</v>
      </c>
      <c r="E273" s="126" t="s">
        <v>19</v>
      </c>
      <c r="F273" s="127">
        <v>73</v>
      </c>
      <c r="G273" s="127">
        <v>73</v>
      </c>
      <c r="H273" s="126" t="s">
        <v>20</v>
      </c>
      <c r="I273" s="135" t="s">
        <v>73</v>
      </c>
      <c r="J273" s="126"/>
      <c r="K273" s="131"/>
      <c r="L273" s="124"/>
      <c r="M273" s="124"/>
    </row>
    <row r="274" spans="1:13" s="60" customFormat="1" ht="25.5" customHeight="1">
      <c r="A274" s="53">
        <v>135</v>
      </c>
      <c r="B274" s="53" t="s">
        <v>209</v>
      </c>
      <c r="C274" s="54" t="s">
        <v>160</v>
      </c>
      <c r="D274" s="55" t="s">
        <v>176</v>
      </c>
      <c r="E274" s="56" t="s">
        <v>166</v>
      </c>
      <c r="F274" s="57">
        <v>42</v>
      </c>
      <c r="G274" s="57">
        <v>42</v>
      </c>
      <c r="H274" s="56" t="s">
        <v>167</v>
      </c>
      <c r="I274" s="64" t="s">
        <v>168</v>
      </c>
      <c r="J274" s="56"/>
      <c r="K274" s="61"/>
      <c r="L274" s="54"/>
      <c r="M274" s="54"/>
    </row>
    <row r="275" spans="1:13" s="121" customFormat="1" ht="25.5" customHeight="1">
      <c r="A275" s="123">
        <v>135</v>
      </c>
      <c r="B275" s="123" t="s">
        <v>78</v>
      </c>
      <c r="C275" s="124" t="s">
        <v>26</v>
      </c>
      <c r="D275" s="125" t="s">
        <v>176</v>
      </c>
      <c r="E275" s="126" t="s">
        <v>19</v>
      </c>
      <c r="F275" s="127">
        <v>42</v>
      </c>
      <c r="G275" s="127">
        <v>42</v>
      </c>
      <c r="H275" s="126" t="s">
        <v>20</v>
      </c>
      <c r="I275" s="135" t="s">
        <v>73</v>
      </c>
      <c r="J275" s="126"/>
      <c r="K275" s="131"/>
      <c r="L275" s="124"/>
      <c r="M275" s="124"/>
    </row>
    <row r="276" spans="1:13" s="121" customFormat="1" ht="25.5" customHeight="1">
      <c r="A276" s="123">
        <v>136</v>
      </c>
      <c r="B276" s="160" t="s">
        <v>221</v>
      </c>
      <c r="C276" s="124" t="s">
        <v>26</v>
      </c>
      <c r="D276" s="125" t="s">
        <v>214</v>
      </c>
      <c r="E276" s="126" t="s">
        <v>215</v>
      </c>
      <c r="F276" s="127">
        <v>1307</v>
      </c>
      <c r="G276" s="127">
        <v>180</v>
      </c>
      <c r="H276" s="126" t="s">
        <v>20</v>
      </c>
      <c r="I276" s="135" t="s">
        <v>73</v>
      </c>
      <c r="J276" s="126"/>
      <c r="K276" s="131"/>
      <c r="L276" s="124"/>
      <c r="M276" s="124"/>
    </row>
    <row r="277" spans="1:13" s="121" customFormat="1" ht="25.5" customHeight="1">
      <c r="A277" s="123">
        <v>137</v>
      </c>
      <c r="B277" s="160" t="s">
        <v>221</v>
      </c>
      <c r="C277" s="124" t="s">
        <v>26</v>
      </c>
      <c r="D277" s="125" t="s">
        <v>216</v>
      </c>
      <c r="E277" s="126" t="s">
        <v>215</v>
      </c>
      <c r="F277" s="127">
        <v>187</v>
      </c>
      <c r="G277" s="127">
        <v>148</v>
      </c>
      <c r="H277" s="126" t="s">
        <v>20</v>
      </c>
      <c r="I277" s="135" t="s">
        <v>73</v>
      </c>
      <c r="J277" s="126"/>
      <c r="K277" s="131"/>
      <c r="L277" s="124"/>
      <c r="M277" s="124"/>
    </row>
    <row r="278" spans="1:13" s="121" customFormat="1" ht="25.5" customHeight="1">
      <c r="A278" s="123">
        <v>138</v>
      </c>
      <c r="B278" s="160" t="s">
        <v>221</v>
      </c>
      <c r="C278" s="124" t="s">
        <v>26</v>
      </c>
      <c r="D278" s="125" t="s">
        <v>217</v>
      </c>
      <c r="E278" s="126" t="s">
        <v>215</v>
      </c>
      <c r="F278" s="127">
        <v>210</v>
      </c>
      <c r="G278" s="127">
        <v>100</v>
      </c>
      <c r="H278" s="126" t="s">
        <v>20</v>
      </c>
      <c r="I278" s="135" t="s">
        <v>73</v>
      </c>
      <c r="J278" s="126"/>
      <c r="K278" s="131"/>
      <c r="L278" s="124"/>
      <c r="M278" s="123"/>
    </row>
    <row r="279" spans="1:13" s="60" customFormat="1" ht="25.5" customHeight="1">
      <c r="A279" s="84"/>
      <c r="B279" s="53"/>
      <c r="C279" s="54"/>
      <c r="D279" s="55"/>
      <c r="E279" s="56"/>
      <c r="F279" s="57"/>
      <c r="G279" s="57"/>
      <c r="H279" s="56"/>
      <c r="I279" s="64"/>
      <c r="J279" s="56"/>
      <c r="K279" s="61"/>
      <c r="L279" s="54"/>
      <c r="M279" s="54"/>
    </row>
    <row r="280" spans="1:13" s="60" customFormat="1" ht="25.5" customHeight="1">
      <c r="A280" s="53"/>
      <c r="B280" s="53"/>
      <c r="C280" s="54"/>
      <c r="D280" s="55"/>
      <c r="E280" s="56"/>
      <c r="F280" s="57"/>
      <c r="G280" s="57"/>
      <c r="H280" s="56"/>
      <c r="I280" s="64"/>
      <c r="J280" s="56"/>
      <c r="K280" s="61"/>
      <c r="L280" s="54"/>
      <c r="M280" s="54"/>
    </row>
    <row r="281" spans="1:13" s="60" customFormat="1" ht="25.5" customHeight="1">
      <c r="A281" s="53"/>
      <c r="B281" s="53"/>
      <c r="C281" s="54"/>
      <c r="D281" s="55"/>
      <c r="E281" s="56"/>
      <c r="F281" s="57"/>
      <c r="G281" s="57"/>
      <c r="H281" s="56"/>
      <c r="I281" s="64"/>
      <c r="J281" s="56"/>
      <c r="K281" s="61"/>
      <c r="L281" s="54"/>
      <c r="M281" s="54"/>
    </row>
    <row r="282" spans="1:13" s="60" customFormat="1" ht="25.5" customHeight="1">
      <c r="A282" s="53"/>
      <c r="B282" s="53"/>
      <c r="C282" s="54"/>
      <c r="D282" s="55"/>
      <c r="E282" s="56"/>
      <c r="F282" s="57"/>
      <c r="G282" s="57"/>
      <c r="H282" s="56"/>
      <c r="I282" s="64"/>
      <c r="J282" s="56"/>
      <c r="K282" s="61"/>
      <c r="L282" s="54"/>
      <c r="M282" s="54"/>
    </row>
    <row r="283" spans="1:13" ht="25.5" customHeight="1">
      <c r="A283" s="15"/>
      <c r="B283" s="15"/>
      <c r="C283" s="4"/>
      <c r="D283" s="5"/>
      <c r="E283" s="2"/>
      <c r="F283" s="6"/>
      <c r="G283" s="6"/>
      <c r="H283" s="2"/>
      <c r="I283" s="13"/>
      <c r="J283" s="2"/>
      <c r="K283" s="3"/>
      <c r="L283" s="4"/>
      <c r="M283" s="4"/>
    </row>
    <row r="284" spans="1:13" ht="24.95" customHeight="1">
      <c r="G284" s="11"/>
    </row>
    <row r="285" spans="1:13" ht="24.95" customHeight="1">
      <c r="B285" s="7">
        <f>COUNTIF(B5:B283,"기정")</f>
        <v>134</v>
      </c>
      <c r="C285" s="8" t="s">
        <v>218</v>
      </c>
      <c r="G285" s="52">
        <f>SUMIF(B5:B284,"기정",G5:G284)</f>
        <v>15929</v>
      </c>
      <c r="H285" s="11" t="s">
        <v>218</v>
      </c>
    </row>
    <row r="286" spans="1:13" ht="24.95" customHeight="1">
      <c r="B286" s="7">
        <f>COUNTIF(B5:B283,"변경")</f>
        <v>134</v>
      </c>
      <c r="C286" s="8" t="s">
        <v>219</v>
      </c>
      <c r="G286" s="11">
        <f>SUMIF(B5:B284,"변경",G5:G284)</f>
        <v>16229</v>
      </c>
      <c r="H286" s="11" t="s">
        <v>219</v>
      </c>
      <c r="I286" s="52"/>
    </row>
    <row r="287" spans="1:13" ht="24.95" customHeight="1">
      <c r="B287" s="7">
        <f>COUNTIF(B5:B283,"신규")</f>
        <v>4</v>
      </c>
      <c r="C287" s="8" t="s">
        <v>220</v>
      </c>
      <c r="G287" s="11">
        <f>SUMIF(B5:B283,"신규",G5:G283)</f>
        <v>430</v>
      </c>
      <c r="H287" s="11" t="s">
        <v>220</v>
      </c>
    </row>
    <row r="288" spans="1:13" ht="24.95" customHeight="1">
      <c r="B288" s="11">
        <f>B286+B287</f>
        <v>138</v>
      </c>
      <c r="C288" s="11" t="s">
        <v>222</v>
      </c>
      <c r="G288" s="11">
        <f>G286+G287</f>
        <v>16659</v>
      </c>
      <c r="H288" s="11" t="s">
        <v>222</v>
      </c>
    </row>
    <row r="289" spans="7:7" ht="24.95" customHeight="1">
      <c r="G289" s="11"/>
    </row>
    <row r="290" spans="7:7" ht="24.95" customHeight="1">
      <c r="G290" s="11"/>
    </row>
    <row r="291" spans="7:7" ht="24.95" customHeight="1">
      <c r="G291" s="11"/>
    </row>
    <row r="292" spans="7:7" ht="24.95" customHeight="1">
      <c r="G292" s="11"/>
    </row>
    <row r="293" spans="7:7" ht="24.95" customHeight="1">
      <c r="G293" s="11"/>
    </row>
    <row r="294" spans="7:7" ht="24.95" customHeight="1">
      <c r="G294" s="11"/>
    </row>
    <row r="295" spans="7:7" ht="24.95" customHeight="1">
      <c r="G295" s="11"/>
    </row>
    <row r="296" spans="7:7" ht="24.95" customHeight="1">
      <c r="G296" s="11"/>
    </row>
    <row r="297" spans="7:7" ht="24.95" customHeight="1">
      <c r="G297" s="11"/>
    </row>
    <row r="298" spans="7:7" ht="24.95" customHeight="1">
      <c r="G298" s="11"/>
    </row>
    <row r="299" spans="7:7" ht="24.95" customHeight="1">
      <c r="G299" s="11"/>
    </row>
    <row r="300" spans="7:7" ht="24.95" customHeight="1">
      <c r="G300" s="11"/>
    </row>
    <row r="301" spans="7:7" ht="24.95" customHeight="1">
      <c r="G301" s="11"/>
    </row>
    <row r="302" spans="7:7" ht="24.95" customHeight="1">
      <c r="G302" s="11"/>
    </row>
    <row r="303" spans="7:7" ht="24.95" customHeight="1">
      <c r="G303" s="11"/>
    </row>
    <row r="304" spans="7:7" ht="24.95" customHeight="1">
      <c r="G304" s="11"/>
    </row>
    <row r="305" spans="7:7" ht="24.95" customHeight="1">
      <c r="G305" s="11"/>
    </row>
    <row r="306" spans="7:7" ht="24.95" customHeight="1">
      <c r="G306" s="11"/>
    </row>
    <row r="307" spans="7:7" ht="24.95" customHeight="1">
      <c r="G307" s="11"/>
    </row>
    <row r="308" spans="7:7" ht="24.95" customHeight="1">
      <c r="G308" s="11"/>
    </row>
    <row r="309" spans="7:7" ht="24.95" customHeight="1">
      <c r="G309" s="11"/>
    </row>
    <row r="310" spans="7:7" ht="24.95" customHeight="1">
      <c r="G310" s="11"/>
    </row>
    <row r="311" spans="7:7" ht="24.95" customHeight="1">
      <c r="G311" s="11"/>
    </row>
    <row r="312" spans="7:7" ht="24.95" customHeight="1">
      <c r="G312" s="11"/>
    </row>
    <row r="313" spans="7:7" ht="24.95" customHeight="1">
      <c r="G313" s="11"/>
    </row>
    <row r="314" spans="7:7" ht="24.95" customHeight="1">
      <c r="G314" s="11"/>
    </row>
    <row r="315" spans="7:7" ht="24.95" customHeight="1">
      <c r="G315" s="11"/>
    </row>
    <row r="316" spans="7:7" ht="24.95" customHeight="1">
      <c r="G316" s="11"/>
    </row>
    <row r="317" spans="7:7" ht="24.95" customHeight="1">
      <c r="G317" s="11"/>
    </row>
    <row r="318" spans="7:7" ht="24.95" customHeight="1">
      <c r="G318" s="11"/>
    </row>
    <row r="319" spans="7:7" ht="24.95" customHeight="1">
      <c r="G319" s="11"/>
    </row>
    <row r="320" spans="7:7" ht="24.95" customHeight="1">
      <c r="G320" s="11"/>
    </row>
    <row r="321" spans="7:7" ht="24.95" customHeight="1">
      <c r="G321" s="11"/>
    </row>
    <row r="322" spans="7:7" ht="24.95" customHeight="1">
      <c r="G322" s="11"/>
    </row>
    <row r="323" spans="7:7" ht="24.95" customHeight="1">
      <c r="G323" s="11"/>
    </row>
    <row r="324" spans="7:7" ht="24.95" customHeight="1">
      <c r="G324" s="11"/>
    </row>
    <row r="325" spans="7:7" ht="24.95" customHeight="1">
      <c r="G325" s="11"/>
    </row>
    <row r="326" spans="7:7" ht="24.95" customHeight="1">
      <c r="G326" s="11"/>
    </row>
    <row r="327" spans="7:7" ht="24.95" customHeight="1">
      <c r="G327" s="11"/>
    </row>
    <row r="328" spans="7:7" ht="24.95" customHeight="1">
      <c r="G328" s="11"/>
    </row>
    <row r="329" spans="7:7" ht="24.95" customHeight="1">
      <c r="G329" s="11"/>
    </row>
    <row r="330" spans="7:7" ht="24.95" customHeight="1">
      <c r="G330" s="11"/>
    </row>
    <row r="331" spans="7:7" ht="24.95" customHeight="1">
      <c r="G331" s="11"/>
    </row>
    <row r="332" spans="7:7" ht="24.95" customHeight="1">
      <c r="G332" s="11"/>
    </row>
    <row r="333" spans="7:7" ht="24.95" customHeight="1">
      <c r="G333" s="11"/>
    </row>
    <row r="334" spans="7:7" ht="24.95" customHeight="1">
      <c r="G334" s="11"/>
    </row>
    <row r="335" spans="7:7" ht="24.95" customHeight="1">
      <c r="G335" s="11"/>
    </row>
    <row r="336" spans="7:7" ht="24.95" customHeight="1">
      <c r="G336" s="11"/>
    </row>
    <row r="337" spans="7:7" ht="24.95" customHeight="1">
      <c r="G337" s="11"/>
    </row>
    <row r="338" spans="7:7" ht="24.95" customHeight="1">
      <c r="G338" s="11"/>
    </row>
    <row r="339" spans="7:7" ht="24.95" customHeight="1">
      <c r="G339" s="11"/>
    </row>
    <row r="340" spans="7:7" ht="24.95" customHeight="1">
      <c r="G340" s="11"/>
    </row>
    <row r="341" spans="7:7" ht="24.95" customHeight="1">
      <c r="G341" s="11"/>
    </row>
    <row r="342" spans="7:7" ht="24.95" customHeight="1">
      <c r="G342" s="11"/>
    </row>
    <row r="343" spans="7:7" ht="24.95" customHeight="1">
      <c r="G343" s="11"/>
    </row>
    <row r="344" spans="7:7" ht="24.95" customHeight="1">
      <c r="G344" s="11"/>
    </row>
    <row r="345" spans="7:7" ht="24.95" customHeight="1">
      <c r="G345" s="11"/>
    </row>
    <row r="346" spans="7:7" ht="24.95" customHeight="1">
      <c r="G346" s="11"/>
    </row>
    <row r="347" spans="7:7" ht="24.95" customHeight="1">
      <c r="G347" s="11"/>
    </row>
    <row r="348" spans="7:7" ht="24.95" customHeight="1">
      <c r="G348" s="11"/>
    </row>
    <row r="349" spans="7:7" ht="24.95" customHeight="1">
      <c r="G349" s="11"/>
    </row>
    <row r="350" spans="7:7" ht="24.95" customHeight="1">
      <c r="G350" s="11"/>
    </row>
    <row r="351" spans="7:7" ht="24.95" customHeight="1">
      <c r="G351" s="11"/>
    </row>
    <row r="352" spans="7:7" ht="24.95" customHeight="1">
      <c r="G352" s="11"/>
    </row>
    <row r="353" spans="7:7" ht="24.95" customHeight="1">
      <c r="G353" s="11"/>
    </row>
    <row r="354" spans="7:7" ht="24.95" customHeight="1">
      <c r="G354" s="11"/>
    </row>
    <row r="355" spans="7:7" ht="24.95" customHeight="1">
      <c r="G355" s="11"/>
    </row>
    <row r="356" spans="7:7" ht="24.95" customHeight="1">
      <c r="G356" s="11"/>
    </row>
    <row r="357" spans="7:7" ht="24.95" customHeight="1">
      <c r="G357" s="11"/>
    </row>
    <row r="358" spans="7:7" ht="24.95" customHeight="1">
      <c r="G358" s="11"/>
    </row>
    <row r="359" spans="7:7" ht="24.95" customHeight="1">
      <c r="G359" s="11"/>
    </row>
    <row r="360" spans="7:7" ht="24.95" customHeight="1">
      <c r="G360" s="11"/>
    </row>
    <row r="361" spans="7:7" ht="24.95" customHeight="1">
      <c r="G361" s="11"/>
    </row>
    <row r="362" spans="7:7" ht="24.95" customHeight="1">
      <c r="G362" s="11"/>
    </row>
    <row r="363" spans="7:7" ht="24.95" customHeight="1">
      <c r="G363" s="11"/>
    </row>
    <row r="364" spans="7:7" ht="24.95" customHeight="1">
      <c r="G364" s="11"/>
    </row>
    <row r="365" spans="7:7" ht="24.95" customHeight="1">
      <c r="G365" s="11"/>
    </row>
    <row r="366" spans="7:7" ht="24.95" customHeight="1">
      <c r="G366" s="11"/>
    </row>
    <row r="367" spans="7:7" ht="24.95" customHeight="1">
      <c r="G367" s="11"/>
    </row>
    <row r="368" spans="7:7" ht="24.95" customHeight="1">
      <c r="G368" s="11"/>
    </row>
    <row r="369" spans="7:7" ht="24.95" customHeight="1">
      <c r="G369" s="11"/>
    </row>
    <row r="370" spans="7:7" ht="24.95" customHeight="1">
      <c r="G370" s="11"/>
    </row>
    <row r="371" spans="7:7" ht="24.95" customHeight="1">
      <c r="G371" s="11"/>
    </row>
    <row r="372" spans="7:7" ht="24.95" customHeight="1">
      <c r="G372" s="11"/>
    </row>
    <row r="373" spans="7:7" ht="24.95" customHeight="1">
      <c r="G373" s="11"/>
    </row>
    <row r="374" spans="7:7" ht="24.95" customHeight="1">
      <c r="G374" s="11"/>
    </row>
    <row r="375" spans="7:7" ht="24.95" customHeight="1">
      <c r="G375" s="11"/>
    </row>
    <row r="376" spans="7:7" ht="24.95" customHeight="1">
      <c r="G376" s="11"/>
    </row>
    <row r="377" spans="7:7" ht="24.95" customHeight="1">
      <c r="G377" s="11"/>
    </row>
    <row r="378" spans="7:7" ht="24.95" customHeight="1">
      <c r="G378" s="11"/>
    </row>
    <row r="379" spans="7:7" ht="24.95" customHeight="1">
      <c r="G379" s="11"/>
    </row>
    <row r="380" spans="7:7" ht="24.95" customHeight="1">
      <c r="G380" s="11"/>
    </row>
    <row r="381" spans="7:7" ht="24.95" customHeight="1">
      <c r="G381" s="11"/>
    </row>
    <row r="382" spans="7:7" ht="24.95" customHeight="1">
      <c r="G382" s="11"/>
    </row>
    <row r="383" spans="7:7" ht="24.95" customHeight="1">
      <c r="G383" s="11"/>
    </row>
    <row r="384" spans="7:7" ht="24.95" customHeight="1">
      <c r="G384" s="11"/>
    </row>
    <row r="385" spans="7:7" ht="24.95" customHeight="1">
      <c r="G385" s="11"/>
    </row>
    <row r="386" spans="7:7" ht="24.95" customHeight="1">
      <c r="G386" s="11"/>
    </row>
    <row r="387" spans="7:7" ht="24.95" customHeight="1">
      <c r="G387" s="11"/>
    </row>
    <row r="388" spans="7:7" ht="24.95" customHeight="1">
      <c r="G388" s="11"/>
    </row>
    <row r="389" spans="7:7" ht="24.95" customHeight="1">
      <c r="G389" s="11"/>
    </row>
    <row r="390" spans="7:7" ht="24.95" customHeight="1">
      <c r="G390" s="11"/>
    </row>
    <row r="391" spans="7:7" ht="24.95" customHeight="1">
      <c r="G391" s="11"/>
    </row>
    <row r="392" spans="7:7" ht="24.95" customHeight="1">
      <c r="G392" s="11"/>
    </row>
    <row r="393" spans="7:7" ht="24.95" customHeight="1">
      <c r="G393" s="11"/>
    </row>
    <row r="394" spans="7:7" ht="24.95" customHeight="1">
      <c r="G394" s="11"/>
    </row>
    <row r="395" spans="7:7" ht="24.95" customHeight="1">
      <c r="G395" s="11"/>
    </row>
    <row r="396" spans="7:7" ht="24.95" customHeight="1">
      <c r="G396" s="11"/>
    </row>
    <row r="397" spans="7:7" ht="24.95" customHeight="1">
      <c r="G397" s="11"/>
    </row>
    <row r="398" spans="7:7" ht="24.95" customHeight="1">
      <c r="G398" s="11"/>
    </row>
    <row r="399" spans="7:7" ht="24.95" customHeight="1">
      <c r="G399" s="11"/>
    </row>
    <row r="400" spans="7:7" ht="24.95" customHeight="1">
      <c r="G400" s="11"/>
    </row>
    <row r="401" spans="7:7" ht="24.95" customHeight="1">
      <c r="G401" s="11"/>
    </row>
    <row r="402" spans="7:7" ht="24.95" customHeight="1">
      <c r="G402" s="11"/>
    </row>
    <row r="403" spans="7:7" ht="24.95" customHeight="1">
      <c r="G403" s="11"/>
    </row>
    <row r="404" spans="7:7" ht="24.95" customHeight="1">
      <c r="G404" s="11"/>
    </row>
    <row r="405" spans="7:7" ht="24.95" customHeight="1">
      <c r="G405" s="11"/>
    </row>
    <row r="406" spans="7:7" ht="24.95" customHeight="1">
      <c r="G406" s="11"/>
    </row>
    <row r="407" spans="7:7" ht="24.95" customHeight="1">
      <c r="G407" s="11"/>
    </row>
    <row r="408" spans="7:7" ht="24.95" customHeight="1">
      <c r="G408" s="11"/>
    </row>
    <row r="409" spans="7:7" ht="24.95" customHeight="1">
      <c r="G409" s="11"/>
    </row>
    <row r="410" spans="7:7" ht="24.95" customHeight="1">
      <c r="G410" s="11"/>
    </row>
    <row r="411" spans="7:7" ht="24.95" customHeight="1">
      <c r="G411" s="11"/>
    </row>
    <row r="412" spans="7:7" ht="24.95" customHeight="1">
      <c r="G412" s="11"/>
    </row>
    <row r="413" spans="7:7" ht="24.95" customHeight="1">
      <c r="G413" s="11"/>
    </row>
    <row r="414" spans="7:7" ht="24.95" customHeight="1">
      <c r="G414" s="11"/>
    </row>
    <row r="415" spans="7:7" ht="24.95" customHeight="1">
      <c r="G415" s="11"/>
    </row>
    <row r="416" spans="7:7" ht="24.95" customHeight="1">
      <c r="G416" s="11"/>
    </row>
    <row r="417" spans="7:7" ht="24.95" customHeight="1">
      <c r="G417" s="11"/>
    </row>
    <row r="418" spans="7:7" ht="24.95" customHeight="1">
      <c r="G418" s="11"/>
    </row>
    <row r="419" spans="7:7" ht="24.95" customHeight="1">
      <c r="G419" s="11"/>
    </row>
    <row r="420" spans="7:7" ht="24.95" customHeight="1">
      <c r="G420" s="11"/>
    </row>
    <row r="421" spans="7:7" ht="24.95" customHeight="1">
      <c r="G421" s="11"/>
    </row>
    <row r="422" spans="7:7" ht="24.95" customHeight="1">
      <c r="G422" s="11"/>
    </row>
    <row r="423" spans="7:7" ht="24.95" customHeight="1">
      <c r="G423" s="11"/>
    </row>
    <row r="424" spans="7:7" ht="24.95" customHeight="1">
      <c r="G424" s="11"/>
    </row>
    <row r="425" spans="7:7" ht="24.95" customHeight="1">
      <c r="G425" s="11"/>
    </row>
    <row r="426" spans="7:7" ht="24.95" customHeight="1">
      <c r="G426" s="11"/>
    </row>
    <row r="427" spans="7:7" ht="24.95" customHeight="1">
      <c r="G427" s="11"/>
    </row>
    <row r="428" spans="7:7" ht="24.95" customHeight="1">
      <c r="G428" s="11"/>
    </row>
    <row r="429" spans="7:7" ht="24.95" customHeight="1">
      <c r="G429" s="11"/>
    </row>
    <row r="430" spans="7:7" ht="24.95" customHeight="1">
      <c r="G430" s="11"/>
    </row>
    <row r="431" spans="7:7" ht="24.95" customHeight="1">
      <c r="G431" s="11"/>
    </row>
    <row r="432" spans="7:7" ht="24.95" customHeight="1">
      <c r="G432" s="11"/>
    </row>
    <row r="433" spans="7:7" ht="24.95" customHeight="1">
      <c r="G433" s="11"/>
    </row>
    <row r="434" spans="7:7" ht="24.95" customHeight="1">
      <c r="G434" s="11"/>
    </row>
    <row r="435" spans="7:7" ht="24.95" customHeight="1">
      <c r="G435" s="11"/>
    </row>
    <row r="436" spans="7:7" ht="24.95" customHeight="1">
      <c r="G436" s="11"/>
    </row>
    <row r="437" spans="7:7" ht="24.95" customHeight="1">
      <c r="G437" s="11"/>
    </row>
    <row r="438" spans="7:7" ht="24.95" customHeight="1">
      <c r="G438" s="11"/>
    </row>
    <row r="439" spans="7:7" ht="24.95" customHeight="1">
      <c r="G439" s="11"/>
    </row>
    <row r="440" spans="7:7" ht="24.95" customHeight="1">
      <c r="G440" s="11"/>
    </row>
    <row r="441" spans="7:7" ht="24.95" customHeight="1">
      <c r="G441" s="11"/>
    </row>
    <row r="442" spans="7:7" ht="24.95" customHeight="1">
      <c r="G442" s="11"/>
    </row>
    <row r="443" spans="7:7" ht="24.95" customHeight="1">
      <c r="G443" s="11"/>
    </row>
    <row r="444" spans="7:7" ht="24.95" customHeight="1">
      <c r="G444" s="11"/>
    </row>
    <row r="445" spans="7:7" ht="24.95" customHeight="1">
      <c r="G445" s="11"/>
    </row>
    <row r="446" spans="7:7" ht="24.95" customHeight="1">
      <c r="G446" s="11"/>
    </row>
    <row r="447" spans="7:7" ht="24.95" customHeight="1">
      <c r="G447" s="11"/>
    </row>
    <row r="448" spans="7:7" ht="24.95" customHeight="1">
      <c r="G448" s="11"/>
    </row>
    <row r="449" spans="7:7" ht="24.95" customHeight="1">
      <c r="G449" s="11"/>
    </row>
    <row r="450" spans="7:7" ht="24.95" customHeight="1">
      <c r="G450" s="11"/>
    </row>
    <row r="451" spans="7:7" ht="24.95" customHeight="1">
      <c r="G451" s="11"/>
    </row>
    <row r="452" spans="7:7" ht="24.95" customHeight="1">
      <c r="G452" s="11"/>
    </row>
    <row r="453" spans="7:7" ht="24.95" customHeight="1">
      <c r="G453" s="11"/>
    </row>
    <row r="454" spans="7:7" ht="24.95" customHeight="1">
      <c r="G454" s="11"/>
    </row>
    <row r="455" spans="7:7" ht="24.95" customHeight="1">
      <c r="G455" s="11"/>
    </row>
    <row r="456" spans="7:7" ht="24.95" customHeight="1">
      <c r="G456" s="11"/>
    </row>
    <row r="457" spans="7:7" ht="24.95" customHeight="1">
      <c r="G457" s="11"/>
    </row>
    <row r="458" spans="7:7" ht="24.95" customHeight="1">
      <c r="G458" s="11"/>
    </row>
    <row r="459" spans="7:7" ht="24.95" customHeight="1">
      <c r="G459" s="11"/>
    </row>
    <row r="460" spans="7:7" ht="24.95" customHeight="1">
      <c r="G460" s="11"/>
    </row>
    <row r="461" spans="7:7" ht="24.95" customHeight="1">
      <c r="G461" s="11"/>
    </row>
    <row r="462" spans="7:7" ht="24.95" customHeight="1">
      <c r="G462" s="11"/>
    </row>
    <row r="463" spans="7:7" ht="24.95" customHeight="1">
      <c r="G463" s="11"/>
    </row>
    <row r="464" spans="7:7" ht="24.95" customHeight="1">
      <c r="G464" s="11"/>
    </row>
    <row r="465" spans="7:7" ht="24.95" customHeight="1">
      <c r="G465" s="11"/>
    </row>
    <row r="466" spans="7:7" ht="24.95" customHeight="1">
      <c r="G466" s="11"/>
    </row>
    <row r="467" spans="7:7" ht="24.95" customHeight="1">
      <c r="G467" s="11"/>
    </row>
    <row r="468" spans="7:7" ht="24.95" customHeight="1">
      <c r="G468" s="11"/>
    </row>
    <row r="469" spans="7:7" ht="24.95" customHeight="1">
      <c r="G469" s="11"/>
    </row>
    <row r="470" spans="7:7" ht="24.95" customHeight="1">
      <c r="G470" s="11"/>
    </row>
    <row r="471" spans="7:7" ht="24.95" customHeight="1">
      <c r="G471" s="11"/>
    </row>
    <row r="472" spans="7:7" ht="24.95" customHeight="1">
      <c r="G472" s="11"/>
    </row>
    <row r="473" spans="7:7" ht="24.95" customHeight="1">
      <c r="G473" s="11"/>
    </row>
    <row r="474" spans="7:7" ht="24.95" customHeight="1">
      <c r="G474" s="11"/>
    </row>
    <row r="475" spans="7:7" ht="24.95" customHeight="1">
      <c r="G475" s="11"/>
    </row>
    <row r="476" spans="7:7" ht="24.95" customHeight="1">
      <c r="G476" s="11"/>
    </row>
    <row r="477" spans="7:7" ht="24.95" customHeight="1">
      <c r="G477" s="11"/>
    </row>
    <row r="478" spans="7:7" ht="24.95" customHeight="1">
      <c r="G478" s="11"/>
    </row>
    <row r="479" spans="7:7" ht="24.95" customHeight="1">
      <c r="G479" s="11"/>
    </row>
    <row r="480" spans="7:7" ht="24.95" customHeight="1">
      <c r="G480" s="11"/>
    </row>
    <row r="481" spans="7:7" ht="24.95" customHeight="1">
      <c r="G481" s="11"/>
    </row>
    <row r="482" spans="7:7" ht="24.95" customHeight="1">
      <c r="G482" s="11"/>
    </row>
    <row r="483" spans="7:7" ht="24.95" customHeight="1">
      <c r="G483" s="11"/>
    </row>
    <row r="484" spans="7:7" ht="24.95" customHeight="1">
      <c r="G484" s="11"/>
    </row>
    <row r="485" spans="7:7" ht="24.95" customHeight="1">
      <c r="G485" s="11"/>
    </row>
    <row r="486" spans="7:7" ht="24.95" customHeight="1">
      <c r="G486" s="11"/>
    </row>
    <row r="487" spans="7:7" ht="24.95" customHeight="1">
      <c r="G487" s="11"/>
    </row>
    <row r="488" spans="7:7" ht="24.95" customHeight="1">
      <c r="G488" s="11"/>
    </row>
    <row r="489" spans="7:7" ht="24.95" customHeight="1">
      <c r="G489" s="11"/>
    </row>
    <row r="490" spans="7:7" ht="24.95" customHeight="1">
      <c r="G490" s="11"/>
    </row>
    <row r="491" spans="7:7" ht="24.95" customHeight="1">
      <c r="G491" s="11"/>
    </row>
    <row r="492" spans="7:7" ht="24.95" customHeight="1">
      <c r="G492" s="11"/>
    </row>
    <row r="493" spans="7:7" ht="24.95" customHeight="1">
      <c r="G493" s="11"/>
    </row>
    <row r="494" spans="7:7" ht="24.95" customHeight="1">
      <c r="G494" s="11"/>
    </row>
    <row r="495" spans="7:7" ht="24.95" customHeight="1">
      <c r="G495" s="11"/>
    </row>
    <row r="496" spans="7:7" ht="24.95" customHeight="1">
      <c r="G496" s="11"/>
    </row>
    <row r="497" spans="7:7" ht="24.95" customHeight="1">
      <c r="G497" s="11"/>
    </row>
    <row r="498" spans="7:7" ht="24.95" customHeight="1">
      <c r="G498" s="11"/>
    </row>
    <row r="499" spans="7:7" ht="24.95" customHeight="1">
      <c r="G499" s="11"/>
    </row>
    <row r="500" spans="7:7" ht="24.95" customHeight="1">
      <c r="G500" s="11"/>
    </row>
    <row r="501" spans="7:7" ht="24.95" customHeight="1">
      <c r="G501" s="11"/>
    </row>
    <row r="502" spans="7:7" ht="24.95" customHeight="1">
      <c r="G502" s="11"/>
    </row>
    <row r="503" spans="7:7" ht="24.95" customHeight="1">
      <c r="G503" s="11"/>
    </row>
    <row r="504" spans="7:7" ht="24.95" customHeight="1">
      <c r="G504" s="11"/>
    </row>
    <row r="505" spans="7:7" ht="24.95" customHeight="1">
      <c r="G505" s="11"/>
    </row>
    <row r="506" spans="7:7" ht="24.95" customHeight="1">
      <c r="G506" s="11"/>
    </row>
    <row r="507" spans="7:7" ht="24.95" customHeight="1">
      <c r="G507" s="11"/>
    </row>
    <row r="508" spans="7:7" ht="24.95" customHeight="1">
      <c r="G508" s="11"/>
    </row>
    <row r="509" spans="7:7" ht="24.95" customHeight="1">
      <c r="G509" s="11"/>
    </row>
    <row r="510" spans="7:7" ht="24.95" customHeight="1">
      <c r="G510" s="11"/>
    </row>
    <row r="511" spans="7:7" ht="24.95" customHeight="1">
      <c r="G511" s="11"/>
    </row>
    <row r="512" spans="7:7" ht="24.95" customHeight="1">
      <c r="G512" s="11"/>
    </row>
    <row r="513" spans="7:7" ht="24.95" customHeight="1">
      <c r="G513" s="11"/>
    </row>
    <row r="514" spans="7:7" ht="24.95" customHeight="1">
      <c r="G514" s="11"/>
    </row>
    <row r="515" spans="7:7" ht="24.95" customHeight="1">
      <c r="G515" s="11"/>
    </row>
    <row r="516" spans="7:7" ht="24.95" customHeight="1">
      <c r="G516" s="11"/>
    </row>
    <row r="517" spans="7:7" ht="24.95" customHeight="1">
      <c r="G517" s="11"/>
    </row>
    <row r="518" spans="7:7" ht="24.95" customHeight="1">
      <c r="G518" s="11"/>
    </row>
    <row r="519" spans="7:7" ht="24.95" customHeight="1">
      <c r="G519" s="11"/>
    </row>
    <row r="520" spans="7:7" ht="24.95" customHeight="1">
      <c r="G520" s="11"/>
    </row>
    <row r="521" spans="7:7" ht="24.95" customHeight="1">
      <c r="G521" s="11"/>
    </row>
    <row r="522" spans="7:7" ht="24.95" customHeight="1">
      <c r="G522" s="11"/>
    </row>
    <row r="523" spans="7:7" ht="24.95" customHeight="1">
      <c r="G523" s="11"/>
    </row>
    <row r="524" spans="7:7" ht="24.95" customHeight="1">
      <c r="G524" s="11"/>
    </row>
    <row r="525" spans="7:7" ht="24.95" customHeight="1">
      <c r="G525" s="11"/>
    </row>
    <row r="526" spans="7:7" ht="24.95" customHeight="1">
      <c r="G526" s="11"/>
    </row>
    <row r="527" spans="7:7" ht="24.95" customHeight="1">
      <c r="G527" s="11"/>
    </row>
    <row r="528" spans="7:7" ht="24.95" customHeight="1">
      <c r="G528" s="11"/>
    </row>
    <row r="529" spans="7:7" ht="24.95" customHeight="1">
      <c r="G529" s="11"/>
    </row>
    <row r="530" spans="7:7" ht="24.95" customHeight="1">
      <c r="G530" s="11"/>
    </row>
    <row r="531" spans="7:7" ht="24.95" customHeight="1">
      <c r="G531" s="11"/>
    </row>
    <row r="532" spans="7:7" ht="24.95" customHeight="1">
      <c r="G532" s="11"/>
    </row>
    <row r="533" spans="7:7" ht="24.95" customHeight="1">
      <c r="G533" s="11"/>
    </row>
    <row r="534" spans="7:7" ht="24.95" customHeight="1">
      <c r="G534" s="11"/>
    </row>
    <row r="535" spans="7:7" ht="24.95" customHeight="1">
      <c r="G535" s="11"/>
    </row>
    <row r="536" spans="7:7" ht="24.95" customHeight="1">
      <c r="G536" s="11"/>
    </row>
    <row r="537" spans="7:7" ht="24.95" customHeight="1">
      <c r="G537" s="11"/>
    </row>
    <row r="538" spans="7:7" ht="24.95" customHeight="1">
      <c r="G538" s="11"/>
    </row>
    <row r="539" spans="7:7" ht="24.95" customHeight="1">
      <c r="G539" s="11"/>
    </row>
    <row r="540" spans="7:7" ht="24.95" customHeight="1">
      <c r="G540" s="11"/>
    </row>
    <row r="541" spans="7:7" ht="24.95" customHeight="1">
      <c r="G541" s="11"/>
    </row>
    <row r="542" spans="7:7" ht="24.95" customHeight="1">
      <c r="G542" s="11"/>
    </row>
    <row r="543" spans="7:7" ht="24.95" customHeight="1">
      <c r="G543" s="11"/>
    </row>
    <row r="544" spans="7:7" ht="24.95" customHeight="1">
      <c r="G544" s="11"/>
    </row>
    <row r="545" spans="7:7" ht="24.95" customHeight="1">
      <c r="G545" s="11"/>
    </row>
    <row r="546" spans="7:7" ht="24.95" customHeight="1">
      <c r="G546" s="11"/>
    </row>
    <row r="547" spans="7:7" ht="24.95" customHeight="1">
      <c r="G547" s="11"/>
    </row>
    <row r="548" spans="7:7" ht="24.95" customHeight="1">
      <c r="G548" s="11"/>
    </row>
    <row r="549" spans="7:7" ht="24.95" customHeight="1">
      <c r="G549" s="11"/>
    </row>
    <row r="550" spans="7:7" ht="24.95" customHeight="1">
      <c r="G550" s="11"/>
    </row>
    <row r="551" spans="7:7" ht="24.95" customHeight="1">
      <c r="G551" s="11"/>
    </row>
    <row r="552" spans="7:7" ht="24.95" customHeight="1">
      <c r="G552" s="11"/>
    </row>
    <row r="553" spans="7:7" ht="24.95" customHeight="1">
      <c r="G553" s="11"/>
    </row>
    <row r="554" spans="7:7" ht="24.95" customHeight="1">
      <c r="G554" s="11"/>
    </row>
    <row r="555" spans="7:7" ht="24.95" customHeight="1">
      <c r="G555" s="11"/>
    </row>
    <row r="556" spans="7:7" ht="24.95" customHeight="1">
      <c r="G556" s="11"/>
    </row>
    <row r="557" spans="7:7" ht="24.95" customHeight="1">
      <c r="G557" s="11"/>
    </row>
    <row r="558" spans="7:7" ht="24.95" customHeight="1">
      <c r="G558" s="11"/>
    </row>
    <row r="559" spans="7:7" ht="24.95" customHeight="1">
      <c r="G559" s="11"/>
    </row>
    <row r="560" spans="7:7" ht="24.95" customHeight="1">
      <c r="G560" s="11"/>
    </row>
    <row r="561" spans="7:7" ht="24.95" customHeight="1">
      <c r="G561" s="11"/>
    </row>
    <row r="562" spans="7:7" ht="24.95" customHeight="1">
      <c r="G562" s="11"/>
    </row>
    <row r="563" spans="7:7" ht="24.95" customHeight="1">
      <c r="G563" s="11"/>
    </row>
    <row r="564" spans="7:7" ht="24.95" customHeight="1">
      <c r="G564" s="11"/>
    </row>
    <row r="565" spans="7:7" ht="24.95" customHeight="1">
      <c r="G565" s="11"/>
    </row>
    <row r="566" spans="7:7" ht="24.95" customHeight="1">
      <c r="G566" s="11"/>
    </row>
    <row r="567" spans="7:7" ht="24.95" customHeight="1">
      <c r="G567" s="11"/>
    </row>
    <row r="568" spans="7:7" ht="24.95" customHeight="1">
      <c r="G568" s="11"/>
    </row>
    <row r="569" spans="7:7" ht="24.95" customHeight="1">
      <c r="G569" s="11"/>
    </row>
    <row r="570" spans="7:7" ht="24.95" customHeight="1">
      <c r="G570" s="11"/>
    </row>
    <row r="571" spans="7:7" ht="24.95" customHeight="1">
      <c r="G571" s="11"/>
    </row>
    <row r="572" spans="7:7" ht="24.95" customHeight="1">
      <c r="G572" s="11"/>
    </row>
    <row r="573" spans="7:7" ht="24.95" customHeight="1">
      <c r="G573" s="11"/>
    </row>
    <row r="574" spans="7:7" ht="24.95" customHeight="1">
      <c r="G574" s="11"/>
    </row>
    <row r="575" spans="7:7" ht="24.95" customHeight="1">
      <c r="G575" s="11"/>
    </row>
    <row r="576" spans="7:7" ht="24.95" customHeight="1">
      <c r="G576" s="11"/>
    </row>
    <row r="577" spans="7:7" ht="24.95" customHeight="1">
      <c r="G577" s="11"/>
    </row>
    <row r="578" spans="7:7" ht="24.95" customHeight="1">
      <c r="G578" s="11"/>
    </row>
    <row r="579" spans="7:7" ht="24.95" customHeight="1">
      <c r="G579" s="11"/>
    </row>
    <row r="580" spans="7:7" ht="24.95" customHeight="1">
      <c r="G580" s="11"/>
    </row>
    <row r="581" spans="7:7" ht="24.95" customHeight="1">
      <c r="G581" s="11"/>
    </row>
    <row r="582" spans="7:7" ht="24.95" customHeight="1">
      <c r="G582" s="11"/>
    </row>
    <row r="583" spans="7:7" ht="24.95" customHeight="1">
      <c r="G583" s="11"/>
    </row>
    <row r="584" spans="7:7" ht="24.95" customHeight="1">
      <c r="G584" s="11"/>
    </row>
    <row r="585" spans="7:7" ht="24.95" customHeight="1">
      <c r="G585" s="11"/>
    </row>
    <row r="586" spans="7:7" ht="24.95" customHeight="1">
      <c r="G586" s="11"/>
    </row>
    <row r="587" spans="7:7" ht="24.95" customHeight="1">
      <c r="G587" s="11"/>
    </row>
    <row r="588" spans="7:7" ht="24.95" customHeight="1">
      <c r="G588" s="11"/>
    </row>
    <row r="589" spans="7:7" ht="24.95" customHeight="1">
      <c r="G589" s="11"/>
    </row>
    <row r="590" spans="7:7" ht="24.95" customHeight="1">
      <c r="G590" s="11"/>
    </row>
    <row r="591" spans="7:7" ht="24.95" customHeight="1">
      <c r="G591" s="11"/>
    </row>
    <row r="592" spans="7:7" ht="24.95" customHeight="1">
      <c r="G592" s="11"/>
    </row>
    <row r="593" spans="7:7" ht="24.95" customHeight="1">
      <c r="G593" s="11"/>
    </row>
    <row r="594" spans="7:7" ht="24.95" customHeight="1">
      <c r="G594" s="11"/>
    </row>
    <row r="595" spans="7:7" ht="24.95" customHeight="1">
      <c r="G595" s="11"/>
    </row>
    <row r="596" spans="7:7" ht="24.95" customHeight="1">
      <c r="G596" s="11"/>
    </row>
    <row r="597" spans="7:7" ht="24.95" customHeight="1">
      <c r="G597" s="11"/>
    </row>
    <row r="598" spans="7:7" ht="24.95" customHeight="1">
      <c r="G598" s="11"/>
    </row>
    <row r="599" spans="7:7" ht="24.95" customHeight="1">
      <c r="G599" s="11"/>
    </row>
    <row r="600" spans="7:7" ht="24.95" customHeight="1">
      <c r="G600" s="11"/>
    </row>
    <row r="601" spans="7:7" ht="24.95" customHeight="1">
      <c r="G601" s="11"/>
    </row>
    <row r="602" spans="7:7" ht="24.95" customHeight="1">
      <c r="G602" s="11"/>
    </row>
    <row r="603" spans="7:7" ht="24.95" customHeight="1">
      <c r="G603" s="11"/>
    </row>
    <row r="604" spans="7:7" ht="24.95" customHeight="1">
      <c r="G604" s="11"/>
    </row>
    <row r="605" spans="7:7" ht="24.95" customHeight="1">
      <c r="G605" s="11"/>
    </row>
    <row r="606" spans="7:7" ht="24.95" customHeight="1">
      <c r="G606" s="11"/>
    </row>
    <row r="607" spans="7:7" ht="24.95" customHeight="1">
      <c r="G607" s="11"/>
    </row>
    <row r="608" spans="7:7" ht="24.95" customHeight="1">
      <c r="G608" s="11"/>
    </row>
    <row r="609" spans="7:7" ht="24.95" customHeight="1">
      <c r="G609" s="11"/>
    </row>
    <row r="610" spans="7:7" ht="24.95" customHeight="1">
      <c r="G610" s="11"/>
    </row>
    <row r="611" spans="7:7" ht="24.95" customHeight="1">
      <c r="G611" s="11"/>
    </row>
    <row r="612" spans="7:7" ht="24.95" customHeight="1">
      <c r="G612" s="11"/>
    </row>
    <row r="613" spans="7:7" ht="24.95" customHeight="1">
      <c r="G613" s="11"/>
    </row>
    <row r="614" spans="7:7" ht="24.95" customHeight="1">
      <c r="G614" s="11"/>
    </row>
    <row r="615" spans="7:7" ht="24.95" customHeight="1">
      <c r="G615" s="11"/>
    </row>
    <row r="616" spans="7:7" ht="24.95" customHeight="1">
      <c r="G616" s="11"/>
    </row>
    <row r="617" spans="7:7" ht="24.95" customHeight="1">
      <c r="G617" s="11"/>
    </row>
    <row r="618" spans="7:7" ht="24.95" customHeight="1">
      <c r="G618" s="11"/>
    </row>
    <row r="619" spans="7:7" ht="24.95" customHeight="1">
      <c r="G619" s="11"/>
    </row>
    <row r="620" spans="7:7" ht="24.95" customHeight="1">
      <c r="G620" s="11"/>
    </row>
    <row r="621" spans="7:7" ht="24.95" customHeight="1">
      <c r="G621" s="11"/>
    </row>
    <row r="622" spans="7:7" ht="24.95" customHeight="1">
      <c r="G622" s="11"/>
    </row>
    <row r="623" spans="7:7" ht="24.95" customHeight="1">
      <c r="G623" s="11"/>
    </row>
  </sheetData>
  <autoFilter ref="A4:N278" xr:uid="{00000000-0009-0000-0000-000001000000}"/>
  <mergeCells count="9">
    <mergeCell ref="A1:M1"/>
    <mergeCell ref="A3:A4"/>
    <mergeCell ref="H3:I3"/>
    <mergeCell ref="M3:M4"/>
    <mergeCell ref="C3:C4"/>
    <mergeCell ref="D3:D4"/>
    <mergeCell ref="E3:E4"/>
    <mergeCell ref="J3:L3"/>
    <mergeCell ref="B3:B4"/>
  </mergeCells>
  <phoneticPr fontId="8" type="noConversion"/>
  <conditionalFormatting sqref="K5 I30 I40 K8 K118 K158 K176 K228 K36 K10 K12 K14 K16 K18:K20 K22 K24 K26 K28 K30 K42 I42 I44 K44 K32 K34 K38 K40 K46 K48 K50 K52 K54 K56 K58 K60 K64 K62 K66 K68 K70 K72 K74 K76 K78 K80 K82 K84 K86 K88 K90 K92 K94 K96 K98 K100 K102 K104 K106 K108 K110 K116 K112 K120 K122 K124 K126 K128 K130 K132 K134 K136 K138 K140 K142 K144 K146 K148 K150 K152 K154 K160 K162 K164 K166 K168 K170 K172 K178 K180 K182 K184 K186 K188 K190 K192 K194 K196 K198 K200 K202 K204 K206 K208 K210 K212 K214 K216 K218 K220 K222 K224 K230 K232 K234 K236 K238 K240 K242 K244 K246 K248 K250 K252 K254 K256 K258 K260 K262 K264 K266 K268 K270 K272 K274:K283">
    <cfRule type="cellIs" dxfId="134" priority="376" stopIfTrue="1" operator="equal">
      <formula>"국"</formula>
    </cfRule>
  </conditionalFormatting>
  <conditionalFormatting sqref="K226">
    <cfRule type="cellIs" dxfId="133" priority="141" stopIfTrue="1" operator="equal">
      <formula>"국"</formula>
    </cfRule>
  </conditionalFormatting>
  <conditionalFormatting sqref="K113:K115">
    <cfRule type="cellIs" dxfId="132" priority="139" stopIfTrue="1" operator="equal">
      <formula>"국"</formula>
    </cfRule>
  </conditionalFormatting>
  <conditionalFormatting sqref="K174">
    <cfRule type="cellIs" dxfId="131" priority="138" stopIfTrue="1" operator="equal">
      <formula>"국"</formula>
    </cfRule>
  </conditionalFormatting>
  <conditionalFormatting sqref="K35">
    <cfRule type="cellIs" dxfId="130" priority="137" stopIfTrue="1" operator="equal">
      <formula>"국"</formula>
    </cfRule>
  </conditionalFormatting>
  <conditionalFormatting sqref="K6">
    <cfRule type="cellIs" dxfId="129" priority="134" stopIfTrue="1" operator="equal">
      <formula>"국"</formula>
    </cfRule>
  </conditionalFormatting>
  <conditionalFormatting sqref="K7">
    <cfRule type="cellIs" dxfId="128" priority="133" stopIfTrue="1" operator="equal">
      <formula>"국"</formula>
    </cfRule>
  </conditionalFormatting>
  <conditionalFormatting sqref="K9">
    <cfRule type="cellIs" dxfId="127" priority="132" stopIfTrue="1" operator="equal">
      <formula>"국"</formula>
    </cfRule>
  </conditionalFormatting>
  <conditionalFormatting sqref="K11">
    <cfRule type="cellIs" dxfId="126" priority="131" stopIfTrue="1" operator="equal">
      <formula>"국"</formula>
    </cfRule>
  </conditionalFormatting>
  <conditionalFormatting sqref="K13">
    <cfRule type="cellIs" dxfId="125" priority="130" stopIfTrue="1" operator="equal">
      <formula>"국"</formula>
    </cfRule>
  </conditionalFormatting>
  <conditionalFormatting sqref="K15">
    <cfRule type="cellIs" dxfId="124" priority="129" stopIfTrue="1" operator="equal">
      <formula>"국"</formula>
    </cfRule>
  </conditionalFormatting>
  <conditionalFormatting sqref="K17">
    <cfRule type="cellIs" dxfId="123" priority="128" stopIfTrue="1" operator="equal">
      <formula>"국"</formula>
    </cfRule>
  </conditionalFormatting>
  <conditionalFormatting sqref="K21">
    <cfRule type="cellIs" dxfId="122" priority="127" stopIfTrue="1" operator="equal">
      <formula>"국"</formula>
    </cfRule>
  </conditionalFormatting>
  <conditionalFormatting sqref="K23">
    <cfRule type="cellIs" dxfId="121" priority="126" stopIfTrue="1" operator="equal">
      <formula>"국"</formula>
    </cfRule>
  </conditionalFormatting>
  <conditionalFormatting sqref="K25">
    <cfRule type="cellIs" dxfId="120" priority="125" stopIfTrue="1" operator="equal">
      <formula>"국"</formula>
    </cfRule>
  </conditionalFormatting>
  <conditionalFormatting sqref="K27">
    <cfRule type="cellIs" dxfId="119" priority="124" stopIfTrue="1" operator="equal">
      <formula>"국"</formula>
    </cfRule>
  </conditionalFormatting>
  <conditionalFormatting sqref="K29">
    <cfRule type="cellIs" dxfId="118" priority="123" stopIfTrue="1" operator="equal">
      <formula>"국"</formula>
    </cfRule>
  </conditionalFormatting>
  <conditionalFormatting sqref="I31 K31">
    <cfRule type="cellIs" dxfId="117" priority="122" stopIfTrue="1" operator="equal">
      <formula>"국"</formula>
    </cfRule>
  </conditionalFormatting>
  <conditionalFormatting sqref="K43:K45 I43:I45">
    <cfRule type="cellIs" dxfId="116" priority="121" stopIfTrue="1" operator="equal">
      <formula>"국"</formula>
    </cfRule>
  </conditionalFormatting>
  <conditionalFormatting sqref="I45 K45">
    <cfRule type="cellIs" dxfId="115" priority="120" stopIfTrue="1" operator="equal">
      <formula>"국"</formula>
    </cfRule>
  </conditionalFormatting>
  <conditionalFormatting sqref="K33">
    <cfRule type="cellIs" dxfId="114" priority="119" stopIfTrue="1" operator="equal">
      <formula>"국"</formula>
    </cfRule>
  </conditionalFormatting>
  <conditionalFormatting sqref="K37:K45">
    <cfRule type="cellIs" dxfId="113" priority="118" stopIfTrue="1" operator="equal">
      <formula>"국"</formula>
    </cfRule>
  </conditionalFormatting>
  <conditionalFormatting sqref="K39:K41">
    <cfRule type="cellIs" dxfId="112" priority="117" stopIfTrue="1" operator="equal">
      <formula>"국"</formula>
    </cfRule>
  </conditionalFormatting>
  <conditionalFormatting sqref="I41 K41">
    <cfRule type="cellIs" dxfId="111" priority="116" stopIfTrue="1" operator="equal">
      <formula>"국"</formula>
    </cfRule>
  </conditionalFormatting>
  <conditionalFormatting sqref="K47">
    <cfRule type="cellIs" dxfId="110" priority="115" stopIfTrue="1" operator="equal">
      <formula>"국"</formula>
    </cfRule>
  </conditionalFormatting>
  <conditionalFormatting sqref="K49">
    <cfRule type="cellIs" dxfId="109" priority="114" stopIfTrue="1" operator="equal">
      <formula>"국"</formula>
    </cfRule>
  </conditionalFormatting>
  <conditionalFormatting sqref="K51">
    <cfRule type="cellIs" dxfId="108" priority="113" stopIfTrue="1" operator="equal">
      <formula>"국"</formula>
    </cfRule>
  </conditionalFormatting>
  <conditionalFormatting sqref="K53">
    <cfRule type="cellIs" dxfId="107" priority="112" stopIfTrue="1" operator="equal">
      <formula>"국"</formula>
    </cfRule>
  </conditionalFormatting>
  <conditionalFormatting sqref="K55">
    <cfRule type="cellIs" dxfId="106" priority="111" stopIfTrue="1" operator="equal">
      <formula>"국"</formula>
    </cfRule>
  </conditionalFormatting>
  <conditionalFormatting sqref="K57">
    <cfRule type="cellIs" dxfId="105" priority="110" stopIfTrue="1" operator="equal">
      <formula>"국"</formula>
    </cfRule>
  </conditionalFormatting>
  <conditionalFormatting sqref="K59">
    <cfRule type="cellIs" dxfId="104" priority="109" stopIfTrue="1" operator="equal">
      <formula>"국"</formula>
    </cfRule>
  </conditionalFormatting>
  <conditionalFormatting sqref="K61">
    <cfRule type="cellIs" dxfId="103" priority="108" stopIfTrue="1" operator="equal">
      <formula>"국"</formula>
    </cfRule>
  </conditionalFormatting>
  <conditionalFormatting sqref="K65">
    <cfRule type="cellIs" dxfId="102" priority="107" stopIfTrue="1" operator="equal">
      <formula>"국"</formula>
    </cfRule>
  </conditionalFormatting>
  <conditionalFormatting sqref="K63:K65">
    <cfRule type="cellIs" dxfId="101" priority="106" stopIfTrue="1" operator="equal">
      <formula>"국"</formula>
    </cfRule>
  </conditionalFormatting>
  <conditionalFormatting sqref="K67">
    <cfRule type="cellIs" dxfId="100" priority="105" stopIfTrue="1" operator="equal">
      <formula>"국"</formula>
    </cfRule>
  </conditionalFormatting>
  <conditionalFormatting sqref="K69">
    <cfRule type="cellIs" dxfId="99" priority="104" stopIfTrue="1" operator="equal">
      <formula>"국"</formula>
    </cfRule>
  </conditionalFormatting>
  <conditionalFormatting sqref="K71">
    <cfRule type="cellIs" dxfId="98" priority="103" stopIfTrue="1" operator="equal">
      <formula>"국"</formula>
    </cfRule>
  </conditionalFormatting>
  <conditionalFormatting sqref="K73">
    <cfRule type="cellIs" dxfId="97" priority="102" stopIfTrue="1" operator="equal">
      <formula>"국"</formula>
    </cfRule>
  </conditionalFormatting>
  <conditionalFormatting sqref="K75">
    <cfRule type="cellIs" dxfId="96" priority="101" stopIfTrue="1" operator="equal">
      <formula>"국"</formula>
    </cfRule>
  </conditionalFormatting>
  <conditionalFormatting sqref="K77">
    <cfRule type="cellIs" dxfId="95" priority="100" stopIfTrue="1" operator="equal">
      <formula>"국"</formula>
    </cfRule>
  </conditionalFormatting>
  <conditionalFormatting sqref="K79">
    <cfRule type="cellIs" dxfId="94" priority="99" stopIfTrue="1" operator="equal">
      <formula>"국"</formula>
    </cfRule>
  </conditionalFormatting>
  <conditionalFormatting sqref="K81">
    <cfRule type="cellIs" dxfId="93" priority="98" stopIfTrue="1" operator="equal">
      <formula>"국"</formula>
    </cfRule>
  </conditionalFormatting>
  <conditionalFormatting sqref="K83">
    <cfRule type="cellIs" dxfId="92" priority="97" stopIfTrue="1" operator="equal">
      <formula>"국"</formula>
    </cfRule>
  </conditionalFormatting>
  <conditionalFormatting sqref="K85">
    <cfRule type="cellIs" dxfId="91" priority="96" stopIfTrue="1" operator="equal">
      <formula>"국"</formula>
    </cfRule>
  </conditionalFormatting>
  <conditionalFormatting sqref="K87">
    <cfRule type="cellIs" dxfId="90" priority="95" stopIfTrue="1" operator="equal">
      <formula>"국"</formula>
    </cfRule>
  </conditionalFormatting>
  <conditionalFormatting sqref="K89">
    <cfRule type="cellIs" dxfId="89" priority="94" stopIfTrue="1" operator="equal">
      <formula>"국"</formula>
    </cfRule>
  </conditionalFormatting>
  <conditionalFormatting sqref="K91">
    <cfRule type="cellIs" dxfId="88" priority="93" stopIfTrue="1" operator="equal">
      <formula>"국"</formula>
    </cfRule>
  </conditionalFormatting>
  <conditionalFormatting sqref="K93">
    <cfRule type="cellIs" dxfId="87" priority="92" stopIfTrue="1" operator="equal">
      <formula>"국"</formula>
    </cfRule>
  </conditionalFormatting>
  <conditionalFormatting sqref="K95">
    <cfRule type="cellIs" dxfId="86" priority="91" stopIfTrue="1" operator="equal">
      <formula>"국"</formula>
    </cfRule>
  </conditionalFormatting>
  <conditionalFormatting sqref="K97">
    <cfRule type="cellIs" dxfId="85" priority="90" stopIfTrue="1" operator="equal">
      <formula>"국"</formula>
    </cfRule>
  </conditionalFormatting>
  <conditionalFormatting sqref="K99">
    <cfRule type="cellIs" dxfId="84" priority="89" stopIfTrue="1" operator="equal">
      <formula>"국"</formula>
    </cfRule>
  </conditionalFormatting>
  <conditionalFormatting sqref="K101">
    <cfRule type="cellIs" dxfId="83" priority="88" stopIfTrue="1" operator="equal">
      <formula>"국"</formula>
    </cfRule>
  </conditionalFormatting>
  <conditionalFormatting sqref="K103">
    <cfRule type="cellIs" dxfId="82" priority="87" stopIfTrue="1" operator="equal">
      <formula>"국"</formula>
    </cfRule>
  </conditionalFormatting>
  <conditionalFormatting sqref="K105">
    <cfRule type="cellIs" dxfId="81" priority="86" stopIfTrue="1" operator="equal">
      <formula>"국"</formula>
    </cfRule>
  </conditionalFormatting>
  <conditionalFormatting sqref="K107">
    <cfRule type="cellIs" dxfId="80" priority="85" stopIfTrue="1" operator="equal">
      <formula>"국"</formula>
    </cfRule>
  </conditionalFormatting>
  <conditionalFormatting sqref="K109">
    <cfRule type="cellIs" dxfId="79" priority="84" stopIfTrue="1" operator="equal">
      <formula>"국"</formula>
    </cfRule>
  </conditionalFormatting>
  <conditionalFormatting sqref="K111:K115">
    <cfRule type="cellIs" dxfId="78" priority="83" stopIfTrue="1" operator="equal">
      <formula>"국"</formula>
    </cfRule>
  </conditionalFormatting>
  <conditionalFormatting sqref="K117">
    <cfRule type="cellIs" dxfId="77" priority="82" stopIfTrue="1" operator="equal">
      <formula>"국"</formula>
    </cfRule>
  </conditionalFormatting>
  <conditionalFormatting sqref="K119">
    <cfRule type="cellIs" dxfId="76" priority="81" stopIfTrue="1" operator="equal">
      <formula>"국"</formula>
    </cfRule>
  </conditionalFormatting>
  <conditionalFormatting sqref="K121">
    <cfRule type="cellIs" dxfId="75" priority="80" stopIfTrue="1" operator="equal">
      <formula>"국"</formula>
    </cfRule>
  </conditionalFormatting>
  <conditionalFormatting sqref="K123">
    <cfRule type="cellIs" dxfId="74" priority="79" stopIfTrue="1" operator="equal">
      <formula>"국"</formula>
    </cfRule>
  </conditionalFormatting>
  <conditionalFormatting sqref="K125">
    <cfRule type="cellIs" dxfId="73" priority="78" stopIfTrue="1" operator="equal">
      <formula>"국"</formula>
    </cfRule>
  </conditionalFormatting>
  <conditionalFormatting sqref="K127">
    <cfRule type="cellIs" dxfId="72" priority="77" stopIfTrue="1" operator="equal">
      <formula>"국"</formula>
    </cfRule>
  </conditionalFormatting>
  <conditionalFormatting sqref="K129">
    <cfRule type="cellIs" dxfId="71" priority="76" stopIfTrue="1" operator="equal">
      <formula>"국"</formula>
    </cfRule>
  </conditionalFormatting>
  <conditionalFormatting sqref="K131">
    <cfRule type="cellIs" dxfId="70" priority="75" stopIfTrue="1" operator="equal">
      <formula>"국"</formula>
    </cfRule>
  </conditionalFormatting>
  <conditionalFormatting sqref="K133">
    <cfRule type="cellIs" dxfId="69" priority="74" stopIfTrue="1" operator="equal">
      <formula>"국"</formula>
    </cfRule>
  </conditionalFormatting>
  <conditionalFormatting sqref="K135">
    <cfRule type="cellIs" dxfId="68" priority="73" stopIfTrue="1" operator="equal">
      <formula>"국"</formula>
    </cfRule>
  </conditionalFormatting>
  <conditionalFormatting sqref="K137">
    <cfRule type="cellIs" dxfId="67" priority="72" stopIfTrue="1" operator="equal">
      <formula>"국"</formula>
    </cfRule>
  </conditionalFormatting>
  <conditionalFormatting sqref="K139">
    <cfRule type="cellIs" dxfId="66" priority="71" stopIfTrue="1" operator="equal">
      <formula>"국"</formula>
    </cfRule>
  </conditionalFormatting>
  <conditionalFormatting sqref="K141">
    <cfRule type="cellIs" dxfId="65" priority="70" stopIfTrue="1" operator="equal">
      <formula>"국"</formula>
    </cfRule>
  </conditionalFormatting>
  <conditionalFormatting sqref="K143">
    <cfRule type="cellIs" dxfId="64" priority="69" stopIfTrue="1" operator="equal">
      <formula>"국"</formula>
    </cfRule>
  </conditionalFormatting>
  <conditionalFormatting sqref="K145">
    <cfRule type="cellIs" dxfId="63" priority="68" stopIfTrue="1" operator="equal">
      <formula>"국"</formula>
    </cfRule>
  </conditionalFormatting>
  <conditionalFormatting sqref="K147">
    <cfRule type="cellIs" dxfId="62" priority="67" stopIfTrue="1" operator="equal">
      <formula>"국"</formula>
    </cfRule>
  </conditionalFormatting>
  <conditionalFormatting sqref="K149">
    <cfRule type="cellIs" dxfId="61" priority="66" stopIfTrue="1" operator="equal">
      <formula>"국"</formula>
    </cfRule>
  </conditionalFormatting>
  <conditionalFormatting sqref="K151">
    <cfRule type="cellIs" dxfId="60" priority="65" stopIfTrue="1" operator="equal">
      <formula>"국"</formula>
    </cfRule>
  </conditionalFormatting>
  <conditionalFormatting sqref="K153">
    <cfRule type="cellIs" dxfId="59" priority="64" stopIfTrue="1" operator="equal">
      <formula>"국"</formula>
    </cfRule>
  </conditionalFormatting>
  <conditionalFormatting sqref="K155">
    <cfRule type="cellIs" dxfId="58" priority="63" stopIfTrue="1" operator="equal">
      <formula>"국"</formula>
    </cfRule>
  </conditionalFormatting>
  <conditionalFormatting sqref="K159">
    <cfRule type="cellIs" dxfId="57" priority="62" stopIfTrue="1" operator="equal">
      <formula>"국"</formula>
    </cfRule>
  </conditionalFormatting>
  <conditionalFormatting sqref="K161">
    <cfRule type="cellIs" dxfId="56" priority="61" stopIfTrue="1" operator="equal">
      <formula>"국"</formula>
    </cfRule>
  </conditionalFormatting>
  <conditionalFormatting sqref="K163">
    <cfRule type="cellIs" dxfId="55" priority="60" stopIfTrue="1" operator="equal">
      <formula>"국"</formula>
    </cfRule>
  </conditionalFormatting>
  <conditionalFormatting sqref="K165">
    <cfRule type="cellIs" dxfId="54" priority="59" stopIfTrue="1" operator="equal">
      <formula>"국"</formula>
    </cfRule>
  </conditionalFormatting>
  <conditionalFormatting sqref="K167">
    <cfRule type="cellIs" dxfId="53" priority="58" stopIfTrue="1" operator="equal">
      <formula>"국"</formula>
    </cfRule>
  </conditionalFormatting>
  <conditionalFormatting sqref="K169">
    <cfRule type="cellIs" dxfId="52" priority="57" stopIfTrue="1" operator="equal">
      <formula>"국"</formula>
    </cfRule>
  </conditionalFormatting>
  <conditionalFormatting sqref="K171">
    <cfRule type="cellIs" dxfId="51" priority="56" stopIfTrue="1" operator="equal">
      <formula>"국"</formula>
    </cfRule>
  </conditionalFormatting>
  <conditionalFormatting sqref="K173">
    <cfRule type="cellIs" dxfId="50" priority="55" stopIfTrue="1" operator="equal">
      <formula>"국"</formula>
    </cfRule>
  </conditionalFormatting>
  <conditionalFormatting sqref="K175">
    <cfRule type="cellIs" dxfId="49" priority="54" stopIfTrue="1" operator="equal">
      <formula>"국"</formula>
    </cfRule>
  </conditionalFormatting>
  <conditionalFormatting sqref="K177">
    <cfRule type="cellIs" dxfId="48" priority="53" stopIfTrue="1" operator="equal">
      <formula>"국"</formula>
    </cfRule>
  </conditionalFormatting>
  <conditionalFormatting sqref="K179">
    <cfRule type="cellIs" dxfId="47" priority="52" stopIfTrue="1" operator="equal">
      <formula>"국"</formula>
    </cfRule>
  </conditionalFormatting>
  <conditionalFormatting sqref="K181">
    <cfRule type="cellIs" dxfId="46" priority="51" stopIfTrue="1" operator="equal">
      <formula>"국"</formula>
    </cfRule>
  </conditionalFormatting>
  <conditionalFormatting sqref="K183">
    <cfRule type="cellIs" dxfId="45" priority="50" stopIfTrue="1" operator="equal">
      <formula>"국"</formula>
    </cfRule>
  </conditionalFormatting>
  <conditionalFormatting sqref="K185">
    <cfRule type="cellIs" dxfId="44" priority="49" stopIfTrue="1" operator="equal">
      <formula>"국"</formula>
    </cfRule>
  </conditionalFormatting>
  <conditionalFormatting sqref="K187">
    <cfRule type="cellIs" dxfId="43" priority="48" stopIfTrue="1" operator="equal">
      <formula>"국"</formula>
    </cfRule>
  </conditionalFormatting>
  <conditionalFormatting sqref="K189">
    <cfRule type="cellIs" dxfId="42" priority="47" stopIfTrue="1" operator="equal">
      <formula>"국"</formula>
    </cfRule>
  </conditionalFormatting>
  <conditionalFormatting sqref="K191">
    <cfRule type="cellIs" dxfId="41" priority="46" stopIfTrue="1" operator="equal">
      <formula>"국"</formula>
    </cfRule>
  </conditionalFormatting>
  <conditionalFormatting sqref="K193">
    <cfRule type="cellIs" dxfId="40" priority="45" stopIfTrue="1" operator="equal">
      <formula>"국"</formula>
    </cfRule>
  </conditionalFormatting>
  <conditionalFormatting sqref="K195">
    <cfRule type="cellIs" dxfId="39" priority="44" stopIfTrue="1" operator="equal">
      <formula>"국"</formula>
    </cfRule>
  </conditionalFormatting>
  <conditionalFormatting sqref="K197">
    <cfRule type="cellIs" dxfId="38" priority="43" stopIfTrue="1" operator="equal">
      <formula>"국"</formula>
    </cfRule>
  </conditionalFormatting>
  <conditionalFormatting sqref="K199">
    <cfRule type="cellIs" dxfId="37" priority="42" stopIfTrue="1" operator="equal">
      <formula>"국"</formula>
    </cfRule>
  </conditionalFormatting>
  <conditionalFormatting sqref="K201">
    <cfRule type="cellIs" dxfId="36" priority="41" stopIfTrue="1" operator="equal">
      <formula>"국"</formula>
    </cfRule>
  </conditionalFormatting>
  <conditionalFormatting sqref="K203">
    <cfRule type="cellIs" dxfId="35" priority="40" stopIfTrue="1" operator="equal">
      <formula>"국"</formula>
    </cfRule>
  </conditionalFormatting>
  <conditionalFormatting sqref="K205">
    <cfRule type="cellIs" dxfId="34" priority="39" stopIfTrue="1" operator="equal">
      <formula>"국"</formula>
    </cfRule>
  </conditionalFormatting>
  <conditionalFormatting sqref="K207">
    <cfRule type="cellIs" dxfId="33" priority="38" stopIfTrue="1" operator="equal">
      <formula>"국"</formula>
    </cfRule>
  </conditionalFormatting>
  <conditionalFormatting sqref="K209">
    <cfRule type="cellIs" dxfId="32" priority="37" stopIfTrue="1" operator="equal">
      <formula>"국"</formula>
    </cfRule>
  </conditionalFormatting>
  <conditionalFormatting sqref="K211">
    <cfRule type="cellIs" dxfId="31" priority="36" stopIfTrue="1" operator="equal">
      <formula>"국"</formula>
    </cfRule>
  </conditionalFormatting>
  <conditionalFormatting sqref="K213">
    <cfRule type="cellIs" dxfId="30" priority="35" stopIfTrue="1" operator="equal">
      <formula>"국"</formula>
    </cfRule>
  </conditionalFormatting>
  <conditionalFormatting sqref="K215">
    <cfRule type="cellIs" dxfId="29" priority="34" stopIfTrue="1" operator="equal">
      <formula>"국"</formula>
    </cfRule>
  </conditionalFormatting>
  <conditionalFormatting sqref="K217">
    <cfRule type="cellIs" dxfId="28" priority="33" stopIfTrue="1" operator="equal">
      <formula>"국"</formula>
    </cfRule>
  </conditionalFormatting>
  <conditionalFormatting sqref="K219">
    <cfRule type="cellIs" dxfId="27" priority="32" stopIfTrue="1" operator="equal">
      <formula>"국"</formula>
    </cfRule>
  </conditionalFormatting>
  <conditionalFormatting sqref="K221">
    <cfRule type="cellIs" dxfId="26" priority="31" stopIfTrue="1" operator="equal">
      <formula>"국"</formula>
    </cfRule>
  </conditionalFormatting>
  <conditionalFormatting sqref="K223">
    <cfRule type="cellIs" dxfId="25" priority="30" stopIfTrue="1" operator="equal">
      <formula>"국"</formula>
    </cfRule>
  </conditionalFormatting>
  <conditionalFormatting sqref="K225">
    <cfRule type="cellIs" dxfId="24" priority="29" stopIfTrue="1" operator="equal">
      <formula>"국"</formula>
    </cfRule>
  </conditionalFormatting>
  <conditionalFormatting sqref="K227">
    <cfRule type="cellIs" dxfId="23" priority="28" stopIfTrue="1" operator="equal">
      <formula>"국"</formula>
    </cfRule>
  </conditionalFormatting>
  <conditionalFormatting sqref="K229">
    <cfRule type="cellIs" dxfId="22" priority="27" stopIfTrue="1" operator="equal">
      <formula>"국"</formula>
    </cfRule>
  </conditionalFormatting>
  <conditionalFormatting sqref="K231">
    <cfRule type="cellIs" dxfId="21" priority="26" stopIfTrue="1" operator="equal">
      <formula>"국"</formula>
    </cfRule>
  </conditionalFormatting>
  <conditionalFormatting sqref="K233">
    <cfRule type="cellIs" dxfId="20" priority="25" stopIfTrue="1" operator="equal">
      <formula>"국"</formula>
    </cfRule>
  </conditionalFormatting>
  <conditionalFormatting sqref="K235">
    <cfRule type="cellIs" dxfId="19" priority="24" stopIfTrue="1" operator="equal">
      <formula>"국"</formula>
    </cfRule>
  </conditionalFormatting>
  <conditionalFormatting sqref="K237">
    <cfRule type="cellIs" dxfId="18" priority="23" stopIfTrue="1" operator="equal">
      <formula>"국"</formula>
    </cfRule>
  </conditionalFormatting>
  <conditionalFormatting sqref="K239">
    <cfRule type="cellIs" dxfId="17" priority="22" stopIfTrue="1" operator="equal">
      <formula>"국"</formula>
    </cfRule>
  </conditionalFormatting>
  <conditionalFormatting sqref="K241">
    <cfRule type="cellIs" dxfId="16" priority="21" stopIfTrue="1" operator="equal">
      <formula>"국"</formula>
    </cfRule>
  </conditionalFormatting>
  <conditionalFormatting sqref="K243">
    <cfRule type="cellIs" dxfId="15" priority="20" stopIfTrue="1" operator="equal">
      <formula>"국"</formula>
    </cfRule>
  </conditionalFormatting>
  <conditionalFormatting sqref="K245">
    <cfRule type="cellIs" dxfId="14" priority="19" stopIfTrue="1" operator="equal">
      <formula>"국"</formula>
    </cfRule>
  </conditionalFormatting>
  <conditionalFormatting sqref="K247">
    <cfRule type="cellIs" dxfId="13" priority="18" stopIfTrue="1" operator="equal">
      <formula>"국"</formula>
    </cfRule>
  </conditionalFormatting>
  <conditionalFormatting sqref="K249">
    <cfRule type="cellIs" dxfId="12" priority="17" stopIfTrue="1" operator="equal">
      <formula>"국"</formula>
    </cfRule>
  </conditionalFormatting>
  <conditionalFormatting sqref="K251">
    <cfRule type="cellIs" dxfId="11" priority="16" stopIfTrue="1" operator="equal">
      <formula>"국"</formula>
    </cfRule>
  </conditionalFormatting>
  <conditionalFormatting sqref="K253">
    <cfRule type="cellIs" dxfId="10" priority="15" stopIfTrue="1" operator="equal">
      <formula>"국"</formula>
    </cfRule>
  </conditionalFormatting>
  <conditionalFormatting sqref="K255">
    <cfRule type="cellIs" dxfId="9" priority="14" stopIfTrue="1" operator="equal">
      <formula>"국"</formula>
    </cfRule>
  </conditionalFormatting>
  <conditionalFormatting sqref="K257">
    <cfRule type="cellIs" dxfId="8" priority="13" stopIfTrue="1" operator="equal">
      <formula>"국"</formula>
    </cfRule>
  </conditionalFormatting>
  <conditionalFormatting sqref="K259">
    <cfRule type="cellIs" dxfId="7" priority="12" stopIfTrue="1" operator="equal">
      <formula>"국"</formula>
    </cfRule>
  </conditionalFormatting>
  <conditionalFormatting sqref="K261">
    <cfRule type="cellIs" dxfId="6" priority="11" stopIfTrue="1" operator="equal">
      <formula>"국"</formula>
    </cfRule>
  </conditionalFormatting>
  <conditionalFormatting sqref="K263">
    <cfRule type="cellIs" dxfId="5" priority="10" stopIfTrue="1" operator="equal">
      <formula>"국"</formula>
    </cfRule>
  </conditionalFormatting>
  <conditionalFormatting sqref="K265">
    <cfRule type="cellIs" dxfId="4" priority="9" stopIfTrue="1" operator="equal">
      <formula>"국"</formula>
    </cfRule>
  </conditionalFormatting>
  <conditionalFormatting sqref="K267">
    <cfRule type="cellIs" dxfId="3" priority="8" stopIfTrue="1" operator="equal">
      <formula>"국"</formula>
    </cfRule>
  </conditionalFormatting>
  <conditionalFormatting sqref="K269">
    <cfRule type="cellIs" dxfId="2" priority="7" stopIfTrue="1" operator="equal">
      <formula>"국"</formula>
    </cfRule>
  </conditionalFormatting>
  <conditionalFormatting sqref="K271">
    <cfRule type="cellIs" dxfId="1" priority="6" stopIfTrue="1" operator="equal">
      <formula>"국"</formula>
    </cfRule>
  </conditionalFormatting>
  <conditionalFormatting sqref="K273">
    <cfRule type="cellIs" dxfId="0" priority="5" stopIfTrue="1" operator="equal">
      <formula>"국"</formula>
    </cfRule>
  </conditionalFormatting>
  <printOptions horizontalCentered="1"/>
  <pageMargins left="0.51181102362204722" right="0.51181102362204722" top="0.94488188976377963" bottom="0.78740157480314965" header="0.51181102362204722" footer="0.51181102362204722"/>
  <pageSetup paperSize="9" scale="9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집계표</vt:lpstr>
      <vt:lpstr>편입용지조서</vt:lpstr>
      <vt:lpstr>집계표!Print_Area</vt:lpstr>
      <vt:lpstr>편입용지조서!Print_Area</vt:lpstr>
      <vt:lpstr>편입용지조서!Print_Titles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hsenc1</dc:creator>
  <cp:lastModifiedBy>admin</cp:lastModifiedBy>
  <cp:lastPrinted>2026-08-19T02:11:04Z</cp:lastPrinted>
  <dcterms:created xsi:type="dcterms:W3CDTF">1997-04-12T16:14:59Z</dcterms:created>
  <dcterms:modified xsi:type="dcterms:W3CDTF">2026-08-31T08:43:46Z</dcterms:modified>
</cp:coreProperties>
</file>